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BA" sheetId="1" r:id="rId1"/>
    <sheet name="VRA" sheetId="2" r:id="rId2"/>
    <sheet name="Fin.sumos" sheetId="3" r:id="rId3"/>
  </sheets>
  <definedNames>
    <definedName name="_xlnm.Print_Titles" localSheetId="0">'FBA'!$18:$18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G37" authorId="0">
      <text>
        <r>
          <rPr>
            <sz val="9"/>
            <color indexed="8"/>
            <rFont val="Tahoma"/>
            <family val="0"/>
          </rPr>
          <t>#02_1_G39#</t>
        </r>
      </text>
    </comment>
    <comment ref="G67" authorId="0">
      <text>
        <r>
          <rPr>
            <sz val="9"/>
            <color indexed="8"/>
            <rFont val="Tahoma"/>
            <family val="0"/>
          </rPr>
          <t>#02_1_G68#</t>
        </r>
      </text>
    </comment>
    <comment ref="G73" authorId="0">
      <text>
        <r>
          <rPr>
            <sz val="9"/>
            <color indexed="8"/>
            <rFont val="Tahoma"/>
            <family val="0"/>
          </rPr>
          <t>#02_1_G74#</t>
        </r>
      </text>
    </comment>
    <comment ref="G75" authorId="0">
      <text>
        <r>
          <rPr>
            <sz val="9"/>
            <color indexed="8"/>
            <rFont val="Tahoma"/>
            <family val="0"/>
          </rPr>
          <t>#02_1_G76#</t>
        </r>
      </text>
    </comment>
    <comment ref="G76" authorId="0">
      <text>
        <r>
          <rPr>
            <sz val="9"/>
            <color indexed="8"/>
            <rFont val="Tahoma"/>
            <family val="0"/>
          </rPr>
          <t>#02_1_G77#</t>
        </r>
      </text>
    </comment>
    <comment ref="G77" authorId="0">
      <text>
        <r>
          <rPr>
            <sz val="9"/>
            <color indexed="8"/>
            <rFont val="Tahoma"/>
            <family val="0"/>
          </rPr>
          <t>#02_1_G78#</t>
        </r>
      </text>
    </comment>
    <comment ref="G80" authorId="0">
      <text>
        <r>
          <rPr>
            <sz val="9"/>
            <color indexed="8"/>
            <rFont val="Tahoma"/>
            <family val="0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I22" authorId="0">
      <text>
        <r>
          <rPr>
            <sz val="9"/>
            <color indexed="8"/>
            <rFont val="Tahoma"/>
            <family val="0"/>
          </rPr>
          <t xml:space="preserve">#03_2_I23#
</t>
        </r>
      </text>
    </comment>
    <comment ref="I23" authorId="0">
      <text>
        <r>
          <rPr>
            <sz val="9"/>
            <color indexed="8"/>
            <rFont val="Tahoma"/>
            <family val="0"/>
          </rPr>
          <t xml:space="preserve">#03_2_I24#
</t>
        </r>
      </text>
    </comment>
    <comment ref="I24" authorId="0">
      <text>
        <r>
          <rPr>
            <sz val="9"/>
            <color indexed="8"/>
            <rFont val="Tahoma"/>
            <family val="0"/>
          </rPr>
          <t>#03_2_I25#</t>
        </r>
      </text>
    </comment>
    <comment ref="I25" authorId="0">
      <text>
        <r>
          <rPr>
            <sz val="9"/>
            <color indexed="8"/>
            <rFont val="Tahoma"/>
            <family val="0"/>
          </rPr>
          <t>#03_2_I26#</t>
        </r>
      </text>
    </comment>
    <comment ref="I31" authorId="0">
      <text>
        <r>
          <rPr>
            <sz val="9"/>
            <color indexed="8"/>
            <rFont val="Tahoma"/>
            <family val="0"/>
          </rPr>
          <t>#03_2_I32#</t>
        </r>
      </text>
    </comment>
    <comment ref="I32" authorId="0">
      <text>
        <r>
          <rPr>
            <sz val="9"/>
            <color indexed="8"/>
            <rFont val="Tahoma"/>
            <family val="0"/>
          </rPr>
          <t>#03_2_I33#</t>
        </r>
      </text>
    </comment>
    <comment ref="I33" authorId="0">
      <text>
        <r>
          <rPr>
            <sz val="9"/>
            <color indexed="8"/>
            <rFont val="Tahoma"/>
            <family val="0"/>
          </rPr>
          <t>#03_2_I34#</t>
        </r>
      </text>
    </comment>
    <comment ref="I34" authorId="0">
      <text>
        <r>
          <rPr>
            <sz val="9"/>
            <color indexed="8"/>
            <rFont val="Tahoma"/>
            <family val="0"/>
          </rPr>
          <t>#03_2_I35#</t>
        </r>
      </text>
    </comment>
    <comment ref="I35" authorId="0">
      <text>
        <r>
          <rPr>
            <sz val="9"/>
            <color indexed="8"/>
            <rFont val="Tahoma"/>
            <family val="0"/>
          </rPr>
          <t>#03_2_I36#</t>
        </r>
      </text>
    </comment>
    <comment ref="I36" authorId="0">
      <text>
        <r>
          <rPr>
            <sz val="9"/>
            <color indexed="8"/>
            <rFont val="Tahoma"/>
            <family val="0"/>
          </rPr>
          <t>#03_2_I37#</t>
        </r>
      </text>
    </comment>
    <comment ref="I37" authorId="0">
      <text>
        <r>
          <rPr>
            <sz val="9"/>
            <color indexed="8"/>
            <rFont val="Tahoma"/>
            <family val="0"/>
          </rPr>
          <t>#03_2_I38#</t>
        </r>
      </text>
    </comment>
    <comment ref="I38" authorId="0">
      <text>
        <r>
          <rPr>
            <sz val="9"/>
            <color indexed="8"/>
            <rFont val="Tahoma"/>
            <family val="0"/>
          </rPr>
          <t>#03_2_I39#</t>
        </r>
      </text>
    </comment>
    <comment ref="I39" authorId="0">
      <text>
        <r>
          <rPr>
            <sz val="9"/>
            <color indexed="8"/>
            <rFont val="Tahoma"/>
            <family val="0"/>
          </rPr>
          <t>#03_2_I40#</t>
        </r>
      </text>
    </comment>
    <comment ref="I40" authorId="0">
      <text>
        <r>
          <rPr>
            <sz val="9"/>
            <color indexed="8"/>
            <rFont val="Tahoma"/>
            <family val="0"/>
          </rPr>
          <t>#03_2_I41#</t>
        </r>
      </text>
    </comment>
    <comment ref="I41" authorId="0">
      <text>
        <r>
          <rPr>
            <sz val="9"/>
            <color indexed="8"/>
            <rFont val="Tahoma"/>
            <family val="0"/>
          </rPr>
          <t>#03_2_I42#</t>
        </r>
      </text>
    </comment>
    <comment ref="I42" authorId="0">
      <text>
        <r>
          <rPr>
            <sz val="9"/>
            <color indexed="8"/>
            <rFont val="Tahoma"/>
            <family val="0"/>
          </rPr>
          <t>#03_2_I43#</t>
        </r>
      </text>
    </comment>
    <comment ref="I43" authorId="0">
      <text>
        <r>
          <rPr>
            <sz val="9"/>
            <color indexed="8"/>
            <rFont val="Tahoma"/>
            <family val="0"/>
          </rPr>
          <t>#03_2_I44#</t>
        </r>
      </text>
    </comment>
    <comment ref="I44" authorId="0">
      <text>
        <r>
          <rPr>
            <sz val="9"/>
            <color indexed="8"/>
            <rFont val="Tahoma"/>
            <family val="0"/>
          </rPr>
          <t>#03_2_I45#</t>
        </r>
      </text>
    </comment>
    <comment ref="I52" authorId="0">
      <text>
        <r>
          <rPr>
            <sz val="9"/>
            <color indexed="8"/>
            <rFont val="Tahoma"/>
            <family val="0"/>
          </rPr>
          <t>#03_2_I53#</t>
        </r>
      </text>
    </comment>
    <comment ref="I54" authorId="0">
      <text>
        <r>
          <rPr>
            <sz val="9"/>
            <color indexed="8"/>
            <rFont val="Tahoma"/>
            <family val="0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D17" authorId="0">
      <text>
        <r>
          <rPr>
            <b/>
            <sz val="9"/>
            <color indexed="8"/>
            <rFont val="Tahoma"/>
            <family val="2"/>
          </rPr>
          <t>#20_4_D14#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>#20_4_E14#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>#20_4_F14#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>#20_4_G14#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>#20_4_H14#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#20_4_I14#</t>
        </r>
      </text>
    </comment>
    <comment ref="J17" authorId="0">
      <text>
        <r>
          <rPr>
            <b/>
            <sz val="9"/>
            <color indexed="8"/>
            <rFont val="Tahoma"/>
            <family val="2"/>
          </rPr>
          <t>#20_4_J14#</t>
        </r>
      </text>
    </comment>
    <comment ref="K17" authorId="0">
      <text>
        <r>
          <rPr>
            <b/>
            <sz val="9"/>
            <color indexed="8"/>
            <rFont val="Tahoma"/>
            <family val="2"/>
          </rPr>
          <t>#20_4_K14#</t>
        </r>
      </text>
    </comment>
    <comment ref="L17" authorId="0">
      <text>
        <r>
          <rPr>
            <b/>
            <sz val="9"/>
            <color indexed="8"/>
            <rFont val="Tahoma"/>
            <family val="2"/>
          </rPr>
          <t>#20_4_L14#</t>
        </r>
      </text>
    </comment>
    <comment ref="M17" authorId="0">
      <text>
        <r>
          <rPr>
            <b/>
            <sz val="9"/>
            <color indexed="8"/>
            <rFont val="Tahoma"/>
            <family val="2"/>
          </rPr>
          <t>#20_4_M14#</t>
        </r>
      </text>
    </comment>
    <comment ref="D18" authorId="0">
      <text>
        <r>
          <rPr>
            <b/>
            <sz val="9"/>
            <color indexed="8"/>
            <rFont val="Tahoma"/>
            <family val="2"/>
          </rPr>
          <t>#20_4_D15#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>#20_4_E15#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>#20_4_F15#</t>
        </r>
      </text>
    </comment>
    <comment ref="G18" authorId="0">
      <text>
        <r>
          <rPr>
            <b/>
            <sz val="9"/>
            <color indexed="8"/>
            <rFont val="Tahoma"/>
            <family val="2"/>
          </rPr>
          <t>#20_4_G15#</t>
        </r>
      </text>
    </comment>
    <comment ref="H18" authorId="0">
      <text>
        <r>
          <rPr>
            <b/>
            <sz val="9"/>
            <color indexed="8"/>
            <rFont val="Tahoma"/>
            <family val="2"/>
          </rPr>
          <t>#20_4_H15#</t>
        </r>
      </text>
    </comment>
    <comment ref="I18" authorId="0">
      <text>
        <r>
          <rPr>
            <b/>
            <sz val="9"/>
            <color indexed="8"/>
            <rFont val="Tahoma"/>
            <family val="2"/>
          </rPr>
          <t>#20_4_I15#</t>
        </r>
      </text>
    </comment>
    <comment ref="J18" authorId="0">
      <text>
        <r>
          <rPr>
            <b/>
            <sz val="9"/>
            <color indexed="8"/>
            <rFont val="Tahoma"/>
            <family val="2"/>
          </rPr>
          <t>#20_4_J15#</t>
        </r>
      </text>
    </comment>
    <comment ref="K18" authorId="0">
      <text>
        <r>
          <rPr>
            <b/>
            <sz val="9"/>
            <color indexed="8"/>
            <rFont val="Tahoma"/>
            <family val="2"/>
          </rPr>
          <t>#20_4_K15#</t>
        </r>
      </text>
    </comment>
    <comment ref="L18" authorId="0">
      <text>
        <r>
          <rPr>
            <b/>
            <sz val="9"/>
            <color indexed="8"/>
            <rFont val="Tahoma"/>
            <family val="2"/>
          </rPr>
          <t>#20_4_L15#</t>
        </r>
      </text>
    </comment>
    <comment ref="M18" authorId="0">
      <text>
        <r>
          <rPr>
            <b/>
            <sz val="9"/>
            <color indexed="8"/>
            <rFont val="Tahoma"/>
            <family val="2"/>
          </rPr>
          <t>#20_4_M15#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>#20_4_D17#</t>
        </r>
      </text>
    </comment>
    <comment ref="E20" authorId="0">
      <text>
        <r>
          <rPr>
            <b/>
            <sz val="9"/>
            <color indexed="8"/>
            <rFont val="Tahoma"/>
            <family val="2"/>
          </rPr>
          <t>#20_4_E17#</t>
        </r>
      </text>
    </comment>
    <comment ref="F20" authorId="0">
      <text>
        <r>
          <rPr>
            <b/>
            <sz val="9"/>
            <color indexed="8"/>
            <rFont val="Tahoma"/>
            <family val="2"/>
          </rPr>
          <t>#20_4_F17#</t>
        </r>
      </text>
    </comment>
    <comment ref="G20" authorId="0">
      <text>
        <r>
          <rPr>
            <b/>
            <sz val="9"/>
            <color indexed="8"/>
            <rFont val="Tahoma"/>
            <family val="2"/>
          </rPr>
          <t>#20_4_G17#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>#20_4_H17#</t>
        </r>
      </text>
    </comment>
    <comment ref="I20" authorId="0">
      <text>
        <r>
          <rPr>
            <b/>
            <sz val="9"/>
            <color indexed="8"/>
            <rFont val="Tahoma"/>
            <family val="2"/>
          </rPr>
          <t>#20_4_I17#</t>
        </r>
      </text>
    </comment>
    <comment ref="J20" authorId="0">
      <text>
        <r>
          <rPr>
            <b/>
            <sz val="9"/>
            <color indexed="8"/>
            <rFont val="Tahoma"/>
            <family val="2"/>
          </rPr>
          <t>#20_4_J17#</t>
        </r>
      </text>
    </comment>
    <comment ref="K20" authorId="0">
      <text>
        <r>
          <rPr>
            <b/>
            <sz val="9"/>
            <color indexed="8"/>
            <rFont val="Tahoma"/>
            <family val="2"/>
          </rPr>
          <t>#20_4_K17#</t>
        </r>
      </text>
    </comment>
    <comment ref="L20" authorId="0">
      <text>
        <r>
          <rPr>
            <b/>
            <sz val="9"/>
            <color indexed="8"/>
            <rFont val="Tahoma"/>
            <family val="2"/>
          </rPr>
          <t>#20_4_L17#</t>
        </r>
      </text>
    </comment>
    <comment ref="M20" authorId="0">
      <text>
        <r>
          <rPr>
            <b/>
            <sz val="9"/>
            <color indexed="8"/>
            <rFont val="Tahoma"/>
            <family val="2"/>
          </rPr>
          <t>#20_4_M17#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#20_4_D18#</t>
        </r>
      </text>
    </comment>
    <comment ref="E21" authorId="0">
      <text>
        <r>
          <rPr>
            <b/>
            <sz val="9"/>
            <color indexed="8"/>
            <rFont val="Tahoma"/>
            <family val="2"/>
          </rPr>
          <t>#20_4_E18#</t>
        </r>
      </text>
    </comment>
    <comment ref="F21" authorId="0">
      <text>
        <r>
          <rPr>
            <b/>
            <sz val="9"/>
            <color indexed="8"/>
            <rFont val="Tahoma"/>
            <family val="2"/>
          </rPr>
          <t>#20_4_F18#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>#20_4_G18#</t>
        </r>
      </text>
    </comment>
    <comment ref="H21" authorId="0">
      <text>
        <r>
          <rPr>
            <b/>
            <sz val="9"/>
            <color indexed="8"/>
            <rFont val="Tahoma"/>
            <family val="2"/>
          </rPr>
          <t>#20_4_H18#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#20_4_I18#</t>
        </r>
      </text>
    </comment>
    <comment ref="J21" authorId="0">
      <text>
        <r>
          <rPr>
            <b/>
            <sz val="9"/>
            <color indexed="8"/>
            <rFont val="Tahoma"/>
            <family val="2"/>
          </rPr>
          <t>#20_4_J18#</t>
        </r>
      </text>
    </comment>
    <comment ref="K21" authorId="0">
      <text>
        <r>
          <rPr>
            <b/>
            <sz val="9"/>
            <color indexed="8"/>
            <rFont val="Tahoma"/>
            <family val="2"/>
          </rPr>
          <t>#20_4_K18#</t>
        </r>
      </text>
    </comment>
    <comment ref="L21" authorId="0">
      <text>
        <r>
          <rPr>
            <b/>
            <sz val="9"/>
            <color indexed="8"/>
            <rFont val="Tahoma"/>
            <family val="2"/>
          </rPr>
          <t>#20_4_L18#</t>
        </r>
      </text>
    </comment>
    <comment ref="M21" authorId="0">
      <text>
        <r>
          <rPr>
            <b/>
            <sz val="9"/>
            <color indexed="8"/>
            <rFont val="Tahoma"/>
            <family val="2"/>
          </rPr>
          <t>#20_4_M18#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#20_4_D20#</t>
        </r>
      </text>
    </comment>
    <comment ref="E23" authorId="0">
      <text>
        <r>
          <rPr>
            <b/>
            <sz val="9"/>
            <color indexed="8"/>
            <rFont val="Tahoma"/>
            <family val="2"/>
          </rPr>
          <t>#20_4_E20#</t>
        </r>
      </text>
    </comment>
    <comment ref="F23" authorId="0">
      <text>
        <r>
          <rPr>
            <b/>
            <sz val="9"/>
            <color indexed="8"/>
            <rFont val="Tahoma"/>
            <family val="2"/>
          </rPr>
          <t>#20_4_F20#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>#20_4_G20#</t>
        </r>
      </text>
    </comment>
    <comment ref="H23" authorId="0">
      <text>
        <r>
          <rPr>
            <b/>
            <sz val="9"/>
            <color indexed="8"/>
            <rFont val="Tahoma"/>
            <family val="2"/>
          </rPr>
          <t>#20_4_H20#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#20_4_I20#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>#20_4_K20#</t>
        </r>
      </text>
    </comment>
    <comment ref="L23" authorId="0">
      <text>
        <r>
          <rPr>
            <b/>
            <sz val="9"/>
            <color indexed="8"/>
            <rFont val="Tahoma"/>
            <family val="2"/>
          </rPr>
          <t>#20_4_L20#</t>
        </r>
      </text>
    </comment>
    <comment ref="M23" authorId="0">
      <text>
        <r>
          <rPr>
            <b/>
            <sz val="9"/>
            <color indexed="8"/>
            <rFont val="Tahoma"/>
            <family val="2"/>
          </rPr>
          <t>#20_4_M20#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#20_4_D21#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>#20_4_E21#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>#20_4_F21#</t>
        </r>
      </text>
    </comment>
    <comment ref="G24" authorId="0">
      <text>
        <r>
          <rPr>
            <b/>
            <sz val="9"/>
            <color indexed="8"/>
            <rFont val="Tahoma"/>
            <family val="2"/>
          </rPr>
          <t>#20_4_G21#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>#20_4_H21#</t>
        </r>
      </text>
    </comment>
    <comment ref="I24" authorId="0">
      <text>
        <r>
          <rPr>
            <b/>
            <sz val="9"/>
            <color indexed="8"/>
            <rFont val="Tahoma"/>
            <family val="2"/>
          </rPr>
          <t>#20_4_I21#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>#20_4_K21#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>#20_4_L21#</t>
        </r>
      </text>
    </comment>
    <comment ref="M24" authorId="0">
      <text>
        <r>
          <rPr>
            <b/>
            <sz val="9"/>
            <color indexed="8"/>
            <rFont val="Tahoma"/>
            <family val="2"/>
          </rPr>
          <t>#20_4_M21#</t>
        </r>
      </text>
    </comment>
    <comment ref="D26" authorId="0">
      <text>
        <r>
          <rPr>
            <b/>
            <sz val="9"/>
            <color indexed="8"/>
            <rFont val="Tahoma"/>
            <family val="2"/>
          </rPr>
          <t>#20_4_D23#</t>
        </r>
      </text>
    </comment>
    <comment ref="E26" authorId="0">
      <text>
        <r>
          <rPr>
            <b/>
            <sz val="9"/>
            <color indexed="8"/>
            <rFont val="Tahoma"/>
            <family val="2"/>
          </rPr>
          <t>#20_4_E23#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>#20_4_F23#</t>
        </r>
      </text>
    </comment>
    <comment ref="G26" authorId="0">
      <text>
        <r>
          <rPr>
            <b/>
            <sz val="9"/>
            <color indexed="8"/>
            <rFont val="Tahoma"/>
            <family val="2"/>
          </rPr>
          <t>#20_4_G23#</t>
        </r>
      </text>
    </comment>
    <comment ref="H26" authorId="0">
      <text>
        <r>
          <rPr>
            <b/>
            <sz val="9"/>
            <color indexed="8"/>
            <rFont val="Tahoma"/>
            <family val="2"/>
          </rPr>
          <t>#20_4_H23#</t>
        </r>
      </text>
    </comment>
    <comment ref="I26" authorId="0">
      <text>
        <r>
          <rPr>
            <b/>
            <sz val="9"/>
            <color indexed="8"/>
            <rFont val="Tahoma"/>
            <family val="2"/>
          </rPr>
          <t>#20_4_I23#</t>
        </r>
      </text>
    </comment>
    <comment ref="J26" authorId="0">
      <text>
        <r>
          <rPr>
            <b/>
            <sz val="9"/>
            <color indexed="8"/>
            <rFont val="Tahoma"/>
            <family val="2"/>
          </rPr>
          <t>#20_4_J23#</t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>#20_4_K23#</t>
        </r>
      </text>
    </comment>
    <comment ref="L26" authorId="0">
      <text>
        <r>
          <rPr>
            <b/>
            <sz val="9"/>
            <color indexed="8"/>
            <rFont val="Tahoma"/>
            <family val="2"/>
          </rPr>
          <t>#20_4_L23#</t>
        </r>
      </text>
    </comment>
    <comment ref="M26" authorId="0">
      <text>
        <r>
          <rPr>
            <b/>
            <sz val="9"/>
            <color indexed="8"/>
            <rFont val="Tahoma"/>
            <family val="2"/>
          </rPr>
          <t>#20_4_M23#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#20_4_D24#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#20_4_E24#</t>
        </r>
      </text>
    </comment>
    <comment ref="F27" authorId="0">
      <text>
        <r>
          <rPr>
            <b/>
            <sz val="9"/>
            <color indexed="8"/>
            <rFont val="Tahoma"/>
            <family val="2"/>
          </rPr>
          <t>#20_4_F24#</t>
        </r>
      </text>
    </comment>
    <comment ref="G27" authorId="0">
      <text>
        <r>
          <rPr>
            <b/>
            <sz val="9"/>
            <color indexed="8"/>
            <rFont val="Tahoma"/>
            <family val="2"/>
          </rPr>
          <t>#20_4_G24#</t>
        </r>
      </text>
    </comment>
    <comment ref="H27" authorId="0">
      <text>
        <r>
          <rPr>
            <b/>
            <sz val="9"/>
            <color indexed="8"/>
            <rFont val="Tahoma"/>
            <family val="2"/>
          </rPr>
          <t>#20_4_H24#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#20_4_I24#</t>
        </r>
      </text>
    </comment>
    <comment ref="J27" authorId="0">
      <text>
        <r>
          <rPr>
            <b/>
            <sz val="9"/>
            <color indexed="8"/>
            <rFont val="Tahoma"/>
            <family val="2"/>
          </rPr>
          <t>#20_4_J24#</t>
        </r>
      </text>
    </comment>
    <comment ref="K27" authorId="0">
      <text>
        <r>
          <rPr>
            <b/>
            <sz val="9"/>
            <color indexed="8"/>
            <rFont val="Tahoma"/>
            <family val="2"/>
          </rPr>
          <t>#20_4_K24#</t>
        </r>
      </text>
    </comment>
    <comment ref="L27" authorId="0">
      <text>
        <r>
          <rPr>
            <b/>
            <sz val="9"/>
            <color indexed="8"/>
            <rFont val="Tahoma"/>
            <family val="2"/>
          </rPr>
          <t>#20_4_L24#</t>
        </r>
      </text>
    </comment>
    <comment ref="M27" authorId="0">
      <text>
        <r>
          <rPr>
            <b/>
            <sz val="9"/>
            <color indexed="8"/>
            <rFont val="Tahoma"/>
            <family val="2"/>
          </rPr>
          <t>#20_4_M24#</t>
        </r>
      </text>
    </comment>
    <comment ref="J23" authorId="0">
      <text>
        <r>
          <rPr>
            <b/>
            <sz val="9"/>
            <color indexed="8"/>
            <rFont val="Tahoma"/>
            <family val="2"/>
          </rPr>
          <t>#20_4_J20#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>#20_4_J21#</t>
        </r>
      </text>
    </comment>
  </commentList>
</comments>
</file>

<file path=xl/sharedStrings.xml><?xml version="1.0" encoding="utf-8"?>
<sst xmlns="http://schemas.openxmlformats.org/spreadsheetml/2006/main" count="504" uniqueCount="279">
  <si>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</si>
  <si>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</si>
  <si>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</si>
  <si>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rajono savivaldybės visuomenės sveikatos biuras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</si>
  <si>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</si>
  <si>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Įm.k.300624344 Klaipėdos g. 11 , Gargždai</t>
  </si>
  <si>
    <t>(viešojo sektoriaus subjekto, parengusio finansinės būklės ataskaitą (konsoliduotąją finansinės būklės ataskaitą), kodas, adresas)</t>
  </si>
  <si>
    <t>FINANSINĖS BŪKLĖS ATASKAITA</t>
  </si>
  <si>
    <t>PAGAL  2023-06-30 D. DUOMENIS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</si>
  <si>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</si>
  <si>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</si>
  <si>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</si>
  <si>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</si>
  <si>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</si>
  <si>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</si>
  <si>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</si>
  <si>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</si>
  <si>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</si>
  <si>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</si>
  <si>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</si>
  <si>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</si>
  <si>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</si>
  <si>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</si>
  <si>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</si>
  <si>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</si>
  <si>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</si>
  <si>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</si>
  <si>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</si>
  <si>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</si>
  <si>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</si>
  <si>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</si>
  <si>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</si>
  <si>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</si>
  <si>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</si>
  <si>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</si>
  <si>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</si>
  <si>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</si>
  <si>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</si>
  <si>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</si>
  <si>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</si>
  <si>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</si>
  <si>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</si>
  <si>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</si>
  <si>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</si>
  <si>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</si>
  <si>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</si>
  <si>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</si>
  <si>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</si>
  <si>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</si>
  <si>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</si>
  <si>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</si>
  <si>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</si>
  <si>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</si>
  <si>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</si>
  <si>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</si>
  <si>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</si>
  <si>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</si>
  <si>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</si>
  <si>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</si>
  <si>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</si>
  <si>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</si>
  <si>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</si>
  <si>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</si>
  <si>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</si>
  <si>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</si>
  <si>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</si>
  <si>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</si>
  <si>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</si>
  <si>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</si>
  <si>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</si>
  <si>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</si>
  <si>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</si>
  <si>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</si>
  <si>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</si>
  <si>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</si>
  <si>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</si>
  <si>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</si>
  <si>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</si>
  <si>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</si>
  <si>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</si>
  <si>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</si>
  <si>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</si>
  <si>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</si>
  <si>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</si>
  <si>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</si>
  <si>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</si>
  <si>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</si>
  <si>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</si>
  <si>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</si>
  <si>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</si>
  <si>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</si>
  <si>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</si>
  <si>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</si>
  <si>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</si>
  <si>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</si>
  <si>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</si>
  <si>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</si>
  <si>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</si>
  <si>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</si>
  <si>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</si>
  <si>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</si>
  <si>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</si>
  <si>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</si>
  <si>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</si>
  <si>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</si>
  <si>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</si>
  <si>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</si>
  <si>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</si>
  <si>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</si>
  <si>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</si>
  <si>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</si>
  <si>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</si>
  <si>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</si>
  <si>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</si>
  <si>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</si>
  <si>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</si>
  <si>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</si>
  <si>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</si>
  <si>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</si>
  <si>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</si>
  <si>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</si>
  <si>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</si>
  <si>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</si>
  <si>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</si>
  <si>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</si>
  <si>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</si>
  <si>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</si>
  <si>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</si>
  <si>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</si>
  <si>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</si>
  <si>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</si>
  <si>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</si>
  <si>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</si>
  <si>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</si>
  <si>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</si>
  <si>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</si>
  <si>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Dalia Petrikienė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</si>
  <si>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</si>
  <si>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</si>
  <si>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</si>
  <si>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</si>
  <si>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</si>
  <si>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</si>
  <si>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</si>
  <si>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</si>
  <si>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</si>
  <si>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</si>
  <si>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</si>
  <si>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</si>
  <si>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</si>
  <si>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</si>
  <si>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</si>
  <si>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</si>
  <si>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</si>
  <si>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</si>
  <si>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</si>
  <si>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</si>
  <si>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</si>
  <si>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</si>
  <si>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</si>
  <si>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</si>
  <si>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</si>
  <si>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</si>
  <si>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</si>
  <si>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</si>
  <si>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</si>
  <si>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</si>
  <si>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</si>
  <si>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</si>
  <si>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</si>
  <si>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</si>
  <si>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</si>
  <si>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</si>
  <si>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</si>
  <si>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</si>
  <si>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</si>
  <si>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</si>
  <si>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</si>
  <si>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</si>
  <si>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</si>
  <si>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</si>
  <si>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</si>
  <si>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</si>
  <si>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</si>
  <si>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</si>
  <si>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</si>
  <si>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</si>
  <si>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</si>
  <si>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</si>
  <si>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</si>
  <si>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</si>
  <si>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</si>
  <si>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</si>
  <si>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</si>
  <si>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</si>
  <si>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</si>
  <si>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</si>
  <si>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</si>
  <si>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</si>
  <si>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</si>
  <si>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</si>
  <si>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</si>
  <si>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</si>
  <si>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</si>
  <si>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</si>
  <si>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</si>
  <si>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</si>
  <si>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</si>
  <si>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</si>
  <si>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</si>
  <si>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</si>
  <si>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</si>
  <si>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</si>
  <si>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</si>
  <si>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</si>
  <si>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</si>
  <si>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</si>
  <si>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</si>
  <si>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</si>
  <si>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</si>
  <si>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</si>
  <si>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</si>
  <si>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</si>
  <si>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</si>
  <si>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</si>
  <si>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</si>
  <si>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</si>
  <si>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</si>
  <si>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</si>
  <si>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</si>
  <si>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</si>
  <si>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</si>
  <si>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</si>
  <si>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</si>
  <si>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</si>
  <si>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</si>
  <si>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</si>
  <si>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</si>
  <si>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</si>
  <si>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</si>
  <si>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</si>
  <si>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</si>
  <si>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</si>
  <si>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</si>
  <si>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</si>
  <si>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</si>
  <si>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</si>
  <si>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</si>
  <si>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</si>
  <si>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</si>
  <si>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</si>
  <si>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</si>
  <si>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</si>
  <si>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</si>
  <si>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</si>
  <si>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</si>
  <si>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</si>
  <si>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</si>
  <si>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</si>
  <si>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</si>
  <si>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Direktoriaus pavaduotoja visuomenės sveikatai, l.e. direktoriaus pareigas                </t>
  </si>
  <si>
    <t xml:space="preserve">Direktoriaus pavaduotoja visuomenės sveikatai, l.e. direktoriaus pareigas     </t>
  </si>
  <si>
    <t>Pateikimo valiuta ir tikslumas: eurais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</si>
  <si>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</si>
  <si>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</si>
  <si>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</si>
  <si>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</si>
  <si>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</si>
  <si>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</si>
  <si>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</si>
  <si>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</si>
  <si>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</si>
  <si>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</si>
  <si>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</si>
  <si>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</si>
  <si>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 xml:space="preserve">Centralizuotos biudžetinių įstaigų buhalterinės apskaitos skyriaus vedėjo pavaduotoja            </t>
  </si>
  <si>
    <t>Violeta Karbauskaitė</t>
  </si>
  <si>
    <t>2023-07-31  Nr.____</t>
  </si>
  <si>
    <t xml:space="preserve">Centralizuotos biudžetinių įstaigų buhalterinės apskaitos skyriaus vedėjo pavaduotoja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</si>
</sst>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color indexed="8"/>
      <name val="Tahoma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43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16" fontId="2" fillId="33" borderId="25" xfId="0" applyNumberFormat="1" applyFont="1" applyFill="1" applyBorder="1" applyAlignment="1">
      <alignment horizontal="center" vertical="center" wrapText="1"/>
    </xf>
    <xf numFmtId="16" fontId="2" fillId="0" borderId="25" xfId="0" applyNumberFormat="1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.57421875" style="1" customWidth="1"/>
    <col min="2" max="2" width="10.57421875" style="1" customWidth="1"/>
    <col min="3" max="3" width="3.140625" style="2" customWidth="1"/>
    <col min="4" max="4" width="2.7109375" style="2" customWidth="1"/>
    <col min="5" max="5" width="59.00390625" style="2" customWidth="1"/>
    <col min="6" max="6" width="7.7109375" style="3" customWidth="1"/>
    <col min="7" max="8" width="12.8515625" style="1" customWidth="1"/>
    <col min="9" max="9" width="5.28125" style="1" customWidth="1"/>
    <col min="10" max="16384" width="9.140625" style="1" customWidth="1"/>
  </cols>
  <sheetData>
    <row r="1" spans="1:8" ht="12.75">
      <c r="A1" s="4"/>
      <c r="F1" s="140" t="s">
        <v>0</v>
      </c>
      <c r="G1" s="140"/>
      <c r="H1" s="140"/>
    </row>
    <row r="2" spans="1:8" ht="12.75">
      <c r="A2" s="4"/>
      <c r="F2" s="141" t="s">
        <v>1</v>
      </c>
      <c r="G2" s="141"/>
      <c r="H2" s="141"/>
    </row>
    <row r="3" ht="12.75">
      <c r="A3" s="4"/>
    </row>
    <row r="4" spans="1:8" ht="12.75">
      <c r="A4" s="4"/>
      <c r="B4" s="142" t="s">
        <v>2</v>
      </c>
      <c r="C4" s="142"/>
      <c r="D4" s="142"/>
      <c r="E4" s="142"/>
      <c r="F4" s="142"/>
      <c r="G4" s="142"/>
      <c r="H4" s="142"/>
    </row>
    <row r="5" spans="1:8" ht="12.75">
      <c r="A5" s="4"/>
      <c r="B5" s="142"/>
      <c r="C5" s="142"/>
      <c r="D5" s="142"/>
      <c r="E5" s="142"/>
      <c r="F5" s="142"/>
      <c r="G5" s="142"/>
      <c r="H5" s="142"/>
    </row>
    <row r="6" spans="1:8" ht="12.75">
      <c r="A6" s="4"/>
      <c r="B6" s="143" t="s">
        <v>3</v>
      </c>
      <c r="C6" s="143"/>
      <c r="D6" s="143"/>
      <c r="E6" s="143"/>
      <c r="F6" s="143"/>
      <c r="G6" s="143"/>
      <c r="H6" s="143"/>
    </row>
    <row r="7" spans="1:8" ht="12.75">
      <c r="A7" s="4"/>
      <c r="B7" s="144" t="s">
        <v>4</v>
      </c>
      <c r="C7" s="144"/>
      <c r="D7" s="144"/>
      <c r="E7" s="144"/>
      <c r="F7" s="144"/>
      <c r="G7" s="144"/>
      <c r="H7" s="144"/>
    </row>
    <row r="8" spans="1:8" ht="12.75" customHeight="1">
      <c r="A8" s="4"/>
      <c r="B8" s="143" t="s">
        <v>5</v>
      </c>
      <c r="C8" s="143"/>
      <c r="D8" s="143"/>
      <c r="E8" s="143"/>
      <c r="F8" s="143"/>
      <c r="G8" s="143"/>
      <c r="H8" s="143"/>
    </row>
    <row r="9" spans="1:8" ht="12.75">
      <c r="A9" s="4"/>
      <c r="B9" s="145" t="s">
        <v>6</v>
      </c>
      <c r="C9" s="145"/>
      <c r="D9" s="145"/>
      <c r="E9" s="145"/>
      <c r="F9" s="145"/>
      <c r="G9" s="145"/>
      <c r="H9" s="145"/>
    </row>
    <row r="10" spans="1:8" ht="12.75">
      <c r="A10" s="4"/>
      <c r="B10" s="146"/>
      <c r="C10" s="146"/>
      <c r="D10" s="146"/>
      <c r="E10" s="146"/>
      <c r="F10" s="146"/>
      <c r="G10" s="146"/>
      <c r="H10" s="146"/>
    </row>
    <row r="11" spans="1:6" ht="12.75">
      <c r="A11" s="4"/>
      <c r="B11" s="147"/>
      <c r="C11" s="147"/>
      <c r="D11" s="147"/>
      <c r="E11" s="147"/>
      <c r="F11" s="147"/>
    </row>
    <row r="12" spans="1:8" ht="12.75">
      <c r="A12" s="4"/>
      <c r="B12" s="142" t="s">
        <v>7</v>
      </c>
      <c r="C12" s="142"/>
      <c r="D12" s="142"/>
      <c r="E12" s="142"/>
      <c r="F12" s="142"/>
      <c r="G12" s="142"/>
      <c r="H12" s="142"/>
    </row>
    <row r="13" spans="1:8" ht="12.75">
      <c r="A13" s="4"/>
      <c r="B13" s="142" t="s">
        <v>8</v>
      </c>
      <c r="C13" s="142"/>
      <c r="D13" s="142"/>
      <c r="E13" s="142"/>
      <c r="F13" s="142"/>
      <c r="G13" s="142"/>
      <c r="H13" s="142"/>
    </row>
    <row r="14" spans="1:8" ht="12.75">
      <c r="A14" s="4"/>
      <c r="B14" s="5"/>
      <c r="C14" s="7"/>
      <c r="D14" s="7"/>
      <c r="E14" s="7"/>
      <c r="F14" s="7"/>
      <c r="G14" s="8"/>
      <c r="H14" s="8"/>
    </row>
    <row r="15" spans="1:8" ht="12.75">
      <c r="A15" s="4"/>
      <c r="B15" s="148" t="s">
        <v>277</v>
      </c>
      <c r="C15" s="148"/>
      <c r="D15" s="148"/>
      <c r="E15" s="148"/>
      <c r="F15" s="148"/>
      <c r="G15" s="148"/>
      <c r="H15" s="148"/>
    </row>
    <row r="16" spans="1:8" ht="12.75">
      <c r="A16" s="4"/>
      <c r="B16" s="149" t="s">
        <v>9</v>
      </c>
      <c r="C16" s="149"/>
      <c r="D16" s="149"/>
      <c r="E16" s="149"/>
      <c r="F16" s="149"/>
      <c r="G16" s="149"/>
      <c r="H16" s="149"/>
    </row>
    <row r="17" spans="1:8" ht="12.75" customHeight="1">
      <c r="A17" s="4"/>
      <c r="B17" s="5"/>
      <c r="C17" s="9"/>
      <c r="D17" s="9"/>
      <c r="E17" s="150" t="s">
        <v>262</v>
      </c>
      <c r="F17" s="150"/>
      <c r="G17" s="150"/>
      <c r="H17" s="150"/>
    </row>
    <row r="18" spans="1:8" ht="67.5" customHeight="1">
      <c r="A18" s="4"/>
      <c r="B18" s="10" t="s">
        <v>10</v>
      </c>
      <c r="C18" s="151" t="s">
        <v>11</v>
      </c>
      <c r="D18" s="152"/>
      <c r="E18" s="153"/>
      <c r="F18" s="12" t="s">
        <v>12</v>
      </c>
      <c r="G18" s="11" t="s">
        <v>13</v>
      </c>
      <c r="H18" s="11" t="s">
        <v>14</v>
      </c>
    </row>
    <row r="19" spans="1:8" s="2" customFormat="1" ht="12.75" customHeight="1">
      <c r="A19" s="4"/>
      <c r="B19" s="11" t="s">
        <v>15</v>
      </c>
      <c r="C19" s="13" t="s">
        <v>16</v>
      </c>
      <c r="D19" s="14"/>
      <c r="E19" s="15"/>
      <c r="F19" s="16"/>
      <c r="G19" s="17">
        <f>SUM(G20,G26,G36,G37,G38)</f>
        <v>152107.75999999998</v>
      </c>
      <c r="H19" s="17">
        <f>SUM(H20,H26,H36,H37,H38)</f>
        <v>143461.78</v>
      </c>
    </row>
    <row r="20" spans="1:8" s="2" customFormat="1" ht="12.75" customHeight="1">
      <c r="A20" s="4"/>
      <c r="B20" s="18" t="s">
        <v>17</v>
      </c>
      <c r="C20" s="19" t="s">
        <v>18</v>
      </c>
      <c r="D20" s="20"/>
      <c r="E20" s="21"/>
      <c r="F20" s="16" t="s">
        <v>263</v>
      </c>
      <c r="G20" s="22">
        <f>SUM(G21:G25)</f>
        <v>7994.78</v>
      </c>
      <c r="H20" s="22">
        <f>SUM(H21:H25)</f>
        <v>8470.57</v>
      </c>
    </row>
    <row r="21" spans="1:8" s="2" customFormat="1" ht="12.75" customHeight="1">
      <c r="A21" s="4"/>
      <c r="B21" s="16" t="s">
        <v>19</v>
      </c>
      <c r="C21" s="23"/>
      <c r="D21" s="24" t="s">
        <v>20</v>
      </c>
      <c r="E21" s="25"/>
      <c r="F21" s="26"/>
      <c r="G21" s="22" t="s">
        <v>21</v>
      </c>
      <c r="H21" s="22" t="s">
        <v>21</v>
      </c>
    </row>
    <row r="22" spans="1:8" s="2" customFormat="1" ht="12.75" customHeight="1">
      <c r="A22" s="4"/>
      <c r="B22" s="16" t="s">
        <v>22</v>
      </c>
      <c r="C22" s="23"/>
      <c r="D22" s="24" t="s">
        <v>23</v>
      </c>
      <c r="E22" s="27"/>
      <c r="F22" s="28"/>
      <c r="G22" s="22">
        <v>7994.78</v>
      </c>
      <c r="H22" s="22">
        <v>8470.57</v>
      </c>
    </row>
    <row r="23" spans="1:8" s="2" customFormat="1" ht="12.75" customHeight="1">
      <c r="A23" s="4"/>
      <c r="B23" s="16" t="s">
        <v>24</v>
      </c>
      <c r="C23" s="23"/>
      <c r="D23" s="24" t="s">
        <v>25</v>
      </c>
      <c r="E23" s="27"/>
      <c r="F23" s="28"/>
      <c r="G23" s="22" t="s">
        <v>21</v>
      </c>
      <c r="H23" s="22" t="s">
        <v>21</v>
      </c>
    </row>
    <row r="24" spans="1:8" s="2" customFormat="1" ht="12.75" customHeight="1">
      <c r="A24" s="4"/>
      <c r="B24" s="16" t="s">
        <v>26</v>
      </c>
      <c r="C24" s="23"/>
      <c r="D24" s="24" t="s">
        <v>27</v>
      </c>
      <c r="E24" s="27"/>
      <c r="F24" s="18"/>
      <c r="G24" s="22" t="s">
        <v>21</v>
      </c>
      <c r="H24" s="22" t="s">
        <v>21</v>
      </c>
    </row>
    <row r="25" spans="1:8" s="2" customFormat="1" ht="12.75" customHeight="1">
      <c r="A25" s="4"/>
      <c r="B25" s="29" t="s">
        <v>28</v>
      </c>
      <c r="C25" s="23"/>
      <c r="D25" s="30" t="s">
        <v>29</v>
      </c>
      <c r="E25" s="25"/>
      <c r="F25" s="18"/>
      <c r="G25" s="22" t="s">
        <v>21</v>
      </c>
      <c r="H25" s="22" t="s">
        <v>21</v>
      </c>
    </row>
    <row r="26" spans="1:8" s="2" customFormat="1" ht="12.75" customHeight="1">
      <c r="A26" s="4"/>
      <c r="B26" s="31" t="s">
        <v>30</v>
      </c>
      <c r="C26" s="32" t="s">
        <v>31</v>
      </c>
      <c r="D26" s="33"/>
      <c r="E26" s="34"/>
      <c r="F26" s="131" t="s">
        <v>264</v>
      </c>
      <c r="G26" s="22">
        <f>SUM(G27:G35)</f>
        <v>144112.97999999998</v>
      </c>
      <c r="H26" s="22">
        <f>SUM(H27:H35)</f>
        <v>134991.21</v>
      </c>
    </row>
    <row r="27" spans="1:8" s="2" customFormat="1" ht="12.75" customHeight="1">
      <c r="A27" s="4"/>
      <c r="B27" s="16" t="s">
        <v>32</v>
      </c>
      <c r="C27" s="23"/>
      <c r="D27" s="24" t="s">
        <v>33</v>
      </c>
      <c r="E27" s="27"/>
      <c r="F27" s="132"/>
      <c r="G27" s="22" t="s">
        <v>21</v>
      </c>
      <c r="H27" s="22" t="s">
        <v>21</v>
      </c>
    </row>
    <row r="28" spans="1:8" s="2" customFormat="1" ht="12.75" customHeight="1">
      <c r="A28" s="4"/>
      <c r="B28" s="16" t="s">
        <v>34</v>
      </c>
      <c r="C28" s="23"/>
      <c r="D28" s="24" t="s">
        <v>35</v>
      </c>
      <c r="E28" s="27"/>
      <c r="F28" s="132"/>
      <c r="G28" s="22">
        <v>59082.56</v>
      </c>
      <c r="H28" s="22">
        <v>59517.14</v>
      </c>
    </row>
    <row r="29" spans="1:8" s="2" customFormat="1" ht="12.75" customHeight="1">
      <c r="A29" s="4"/>
      <c r="B29" s="16" t="s">
        <v>36</v>
      </c>
      <c r="C29" s="23"/>
      <c r="D29" s="24" t="s">
        <v>37</v>
      </c>
      <c r="E29" s="27"/>
      <c r="F29" s="132"/>
      <c r="G29" s="22">
        <v>2516.84</v>
      </c>
      <c r="H29" s="22">
        <v>2630.36</v>
      </c>
    </row>
    <row r="30" spans="1:8" s="2" customFormat="1" ht="12.75" customHeight="1">
      <c r="A30" s="4"/>
      <c r="B30" s="16" t="s">
        <v>38</v>
      </c>
      <c r="C30" s="23"/>
      <c r="D30" s="24" t="s">
        <v>39</v>
      </c>
      <c r="E30" s="27"/>
      <c r="F30" s="132"/>
      <c r="G30" s="22">
        <v>7045.22</v>
      </c>
      <c r="H30" s="22">
        <v>7322.54</v>
      </c>
    </row>
    <row r="31" spans="1:8" s="2" customFormat="1" ht="12.75" customHeight="1">
      <c r="A31" s="4"/>
      <c r="B31" s="16" t="s">
        <v>40</v>
      </c>
      <c r="C31" s="23"/>
      <c r="D31" s="24" t="s">
        <v>41</v>
      </c>
      <c r="E31" s="27"/>
      <c r="F31" s="132"/>
      <c r="G31" s="22">
        <v>0</v>
      </c>
      <c r="H31" s="22">
        <v>0</v>
      </c>
    </row>
    <row r="32" spans="1:8" s="2" customFormat="1" ht="12.75" customHeight="1">
      <c r="A32" s="4"/>
      <c r="B32" s="16" t="s">
        <v>42</v>
      </c>
      <c r="C32" s="23"/>
      <c r="D32" s="24" t="s">
        <v>43</v>
      </c>
      <c r="E32" s="27"/>
      <c r="F32" s="132"/>
      <c r="G32" s="22">
        <v>0.27999999999884</v>
      </c>
      <c r="H32" s="22">
        <v>0.27999999999884</v>
      </c>
    </row>
    <row r="33" spans="1:8" s="2" customFormat="1" ht="12.75" customHeight="1">
      <c r="A33" s="4"/>
      <c r="B33" s="16" t="s">
        <v>44</v>
      </c>
      <c r="C33" s="23"/>
      <c r="D33" s="24" t="s">
        <v>45</v>
      </c>
      <c r="E33" s="27"/>
      <c r="F33" s="132"/>
      <c r="G33" s="22">
        <v>75468.08</v>
      </c>
      <c r="H33" s="22">
        <v>65520.89</v>
      </c>
    </row>
    <row r="34" spans="1:8" s="2" customFormat="1" ht="12.75" customHeight="1">
      <c r="A34" s="4"/>
      <c r="B34" s="16" t="s">
        <v>46</v>
      </c>
      <c r="C34" s="35"/>
      <c r="D34" s="36" t="s">
        <v>47</v>
      </c>
      <c r="E34" s="37"/>
      <c r="F34" s="132"/>
      <c r="G34" s="22" t="s">
        <v>21</v>
      </c>
      <c r="H34" s="22" t="s">
        <v>21</v>
      </c>
    </row>
    <row r="35" spans="1:8" s="2" customFormat="1" ht="12.75" customHeight="1">
      <c r="A35" s="4"/>
      <c r="B35" s="16" t="s">
        <v>48</v>
      </c>
      <c r="C35" s="23"/>
      <c r="D35" s="24" t="s">
        <v>49</v>
      </c>
      <c r="E35" s="27"/>
      <c r="F35" s="131"/>
      <c r="G35" s="22" t="s">
        <v>21</v>
      </c>
      <c r="H35" s="22" t="s">
        <v>21</v>
      </c>
    </row>
    <row r="36" spans="1:8" s="2" customFormat="1" ht="12.75" customHeight="1">
      <c r="A36" s="4"/>
      <c r="B36" s="18" t="s">
        <v>50</v>
      </c>
      <c r="C36" s="38" t="s">
        <v>51</v>
      </c>
      <c r="D36" s="38"/>
      <c r="E36" s="39"/>
      <c r="F36" s="131"/>
      <c r="G36" s="22" t="s">
        <v>21</v>
      </c>
      <c r="H36" s="22" t="s">
        <v>21</v>
      </c>
    </row>
    <row r="37" spans="1:8" s="2" customFormat="1" ht="12.75" customHeight="1">
      <c r="A37" s="4"/>
      <c r="B37" s="18" t="s">
        <v>52</v>
      </c>
      <c r="C37" s="38" t="s">
        <v>53</v>
      </c>
      <c r="D37" s="38"/>
      <c r="E37" s="39"/>
      <c r="F37" s="132"/>
      <c r="G37" s="22" t="s">
        <v>21</v>
      </c>
      <c r="H37" s="22" t="s">
        <v>21</v>
      </c>
    </row>
    <row r="38" spans="1:8" s="2" customFormat="1" ht="12.75" customHeight="1">
      <c r="A38" s="4"/>
      <c r="B38" s="18" t="s">
        <v>54</v>
      </c>
      <c r="C38" s="38" t="s">
        <v>55</v>
      </c>
      <c r="D38" s="23"/>
      <c r="E38" s="40"/>
      <c r="F38" s="132"/>
      <c r="G38" s="22" t="s">
        <v>21</v>
      </c>
      <c r="H38" s="22" t="s">
        <v>21</v>
      </c>
    </row>
    <row r="39" spans="1:8" s="2" customFormat="1" ht="12.75" customHeight="1">
      <c r="A39" s="4"/>
      <c r="B39" s="11" t="s">
        <v>56</v>
      </c>
      <c r="C39" s="13" t="s">
        <v>57</v>
      </c>
      <c r="D39" s="14"/>
      <c r="E39" s="15"/>
      <c r="F39" s="132"/>
      <c r="G39" s="22" t="s">
        <v>21</v>
      </c>
      <c r="H39" s="22" t="s">
        <v>21</v>
      </c>
    </row>
    <row r="40" spans="1:8" s="2" customFormat="1" ht="12.75" customHeight="1">
      <c r="A40" s="4"/>
      <c r="B40" s="10" t="s">
        <v>58</v>
      </c>
      <c r="C40" s="41" t="s">
        <v>59</v>
      </c>
      <c r="D40" s="42"/>
      <c r="E40" s="43"/>
      <c r="F40" s="131"/>
      <c r="G40" s="17">
        <f>SUM(G41,G47,G48,G55,G56)</f>
        <v>116638.81</v>
      </c>
      <c r="H40" s="17">
        <f>SUM(H41,H47,H48,H55,H56)</f>
        <v>96906.84</v>
      </c>
    </row>
    <row r="41" spans="1:8" s="2" customFormat="1" ht="12.75" customHeight="1">
      <c r="A41" s="4"/>
      <c r="B41" s="44" t="s">
        <v>17</v>
      </c>
      <c r="C41" s="45" t="s">
        <v>60</v>
      </c>
      <c r="D41" s="46"/>
      <c r="E41" s="47"/>
      <c r="F41" s="131" t="s">
        <v>265</v>
      </c>
      <c r="G41" s="22">
        <f>SUM(G42:G46)</f>
        <v>102.51</v>
      </c>
      <c r="H41" s="22">
        <f>SUM(H42:H46)</f>
        <v>0</v>
      </c>
    </row>
    <row r="42" spans="1:8" s="2" customFormat="1" ht="12.75" customHeight="1">
      <c r="A42" s="4"/>
      <c r="B42" s="48" t="s">
        <v>19</v>
      </c>
      <c r="C42" s="35"/>
      <c r="D42" s="36" t="s">
        <v>61</v>
      </c>
      <c r="E42" s="37"/>
      <c r="F42" s="132"/>
      <c r="G42" s="22" t="s">
        <v>21</v>
      </c>
      <c r="H42" s="22" t="s">
        <v>21</v>
      </c>
    </row>
    <row r="43" spans="1:8" s="2" customFormat="1" ht="12.75" customHeight="1">
      <c r="A43" s="4"/>
      <c r="B43" s="48" t="s">
        <v>22</v>
      </c>
      <c r="C43" s="35"/>
      <c r="D43" s="36" t="s">
        <v>62</v>
      </c>
      <c r="E43" s="37"/>
      <c r="F43" s="132"/>
      <c r="G43" s="22">
        <v>102.51</v>
      </c>
      <c r="H43" s="22">
        <v>0</v>
      </c>
    </row>
    <row r="44" spans="1:8" s="2" customFormat="1" ht="12.75">
      <c r="A44" s="4"/>
      <c r="B44" s="48" t="s">
        <v>24</v>
      </c>
      <c r="C44" s="35"/>
      <c r="D44" s="36" t="s">
        <v>63</v>
      </c>
      <c r="E44" s="37"/>
      <c r="F44" s="132"/>
      <c r="G44" s="22" t="s">
        <v>21</v>
      </c>
      <c r="H44" s="22" t="s">
        <v>21</v>
      </c>
    </row>
    <row r="45" spans="1:8" s="2" customFormat="1" ht="12.75">
      <c r="A45" s="4"/>
      <c r="B45" s="48" t="s">
        <v>26</v>
      </c>
      <c r="C45" s="35"/>
      <c r="D45" s="36" t="s">
        <v>64</v>
      </c>
      <c r="E45" s="37"/>
      <c r="F45" s="132"/>
      <c r="G45" s="22" t="s">
        <v>21</v>
      </c>
      <c r="H45" s="22" t="s">
        <v>21</v>
      </c>
    </row>
    <row r="46" spans="1:8" s="2" customFormat="1" ht="12.75" customHeight="1">
      <c r="A46" s="4"/>
      <c r="B46" s="48" t="s">
        <v>28</v>
      </c>
      <c r="C46" s="42"/>
      <c r="D46" s="154" t="s">
        <v>65</v>
      </c>
      <c r="E46" s="155"/>
      <c r="F46" s="132"/>
      <c r="G46" s="22" t="s">
        <v>21</v>
      </c>
      <c r="H46" s="22" t="s">
        <v>21</v>
      </c>
    </row>
    <row r="47" spans="1:8" s="2" customFormat="1" ht="12.75" customHeight="1">
      <c r="A47" s="4"/>
      <c r="B47" s="44" t="s">
        <v>30</v>
      </c>
      <c r="C47" s="50" t="s">
        <v>66</v>
      </c>
      <c r="D47" s="51"/>
      <c r="E47" s="52"/>
      <c r="F47" s="131" t="s">
        <v>266</v>
      </c>
      <c r="G47" s="22">
        <v>387.05</v>
      </c>
      <c r="H47" s="22">
        <v>0</v>
      </c>
    </row>
    <row r="48" spans="1:8" s="2" customFormat="1" ht="12.75" customHeight="1">
      <c r="A48" s="4"/>
      <c r="B48" s="44" t="s">
        <v>50</v>
      </c>
      <c r="C48" s="45" t="s">
        <v>67</v>
      </c>
      <c r="D48" s="46"/>
      <c r="E48" s="47"/>
      <c r="F48" s="131" t="s">
        <v>267</v>
      </c>
      <c r="G48" s="22">
        <f>SUM(G49:G54)</f>
        <v>101059.67</v>
      </c>
      <c r="H48" s="22">
        <f>SUM(H49:H54)</f>
        <v>92914.5</v>
      </c>
    </row>
    <row r="49" spans="1:8" s="2" customFormat="1" ht="12.75" customHeight="1">
      <c r="A49" s="4"/>
      <c r="B49" s="48" t="s">
        <v>68</v>
      </c>
      <c r="C49" s="46"/>
      <c r="D49" s="53" t="s">
        <v>69</v>
      </c>
      <c r="E49" s="54"/>
      <c r="F49" s="131"/>
      <c r="G49" s="22" t="s">
        <v>21</v>
      </c>
      <c r="H49" s="22" t="s">
        <v>21</v>
      </c>
    </row>
    <row r="50" spans="1:8" s="2" customFormat="1" ht="12.75" customHeight="1">
      <c r="A50" s="4"/>
      <c r="B50" s="55" t="s">
        <v>70</v>
      </c>
      <c r="C50" s="35"/>
      <c r="D50" s="36" t="s">
        <v>71</v>
      </c>
      <c r="E50" s="56"/>
      <c r="F50" s="133"/>
      <c r="G50" s="22" t="s">
        <v>21</v>
      </c>
      <c r="H50" s="22" t="s">
        <v>21</v>
      </c>
    </row>
    <row r="51" spans="1:8" s="2" customFormat="1" ht="12.75" customHeight="1">
      <c r="A51" s="4"/>
      <c r="B51" s="48" t="s">
        <v>72</v>
      </c>
      <c r="C51" s="35"/>
      <c r="D51" s="36" t="s">
        <v>73</v>
      </c>
      <c r="E51" s="37"/>
      <c r="F51" s="131"/>
      <c r="G51" s="22">
        <v>0</v>
      </c>
      <c r="H51" s="22">
        <v>0</v>
      </c>
    </row>
    <row r="52" spans="1:8" s="2" customFormat="1" ht="12.75" customHeight="1">
      <c r="A52" s="4"/>
      <c r="B52" s="48" t="s">
        <v>74</v>
      </c>
      <c r="C52" s="35"/>
      <c r="D52" s="154" t="s">
        <v>75</v>
      </c>
      <c r="E52" s="155"/>
      <c r="F52" s="131"/>
      <c r="G52" s="22">
        <v>96</v>
      </c>
      <c r="H52" s="22">
        <v>0</v>
      </c>
    </row>
    <row r="53" spans="1:8" s="2" customFormat="1" ht="12.75" customHeight="1">
      <c r="A53" s="4"/>
      <c r="B53" s="48" t="s">
        <v>76</v>
      </c>
      <c r="C53" s="35"/>
      <c r="D53" s="36" t="s">
        <v>77</v>
      </c>
      <c r="E53" s="37"/>
      <c r="F53" s="131"/>
      <c r="G53" s="22">
        <v>100963.67</v>
      </c>
      <c r="H53" s="22">
        <v>92914.5</v>
      </c>
    </row>
    <row r="54" spans="1:8" s="2" customFormat="1" ht="12.75" customHeight="1">
      <c r="A54" s="4"/>
      <c r="B54" s="48" t="s">
        <v>78</v>
      </c>
      <c r="C54" s="35"/>
      <c r="D54" s="36" t="s">
        <v>79</v>
      </c>
      <c r="E54" s="37"/>
      <c r="F54" s="131"/>
      <c r="G54" s="22">
        <v>0</v>
      </c>
      <c r="H54" s="22">
        <v>0</v>
      </c>
    </row>
    <row r="55" spans="1:8" s="2" customFormat="1" ht="12.75" customHeight="1">
      <c r="A55" s="4"/>
      <c r="B55" s="44" t="s">
        <v>52</v>
      </c>
      <c r="C55" s="57" t="s">
        <v>80</v>
      </c>
      <c r="D55" s="57"/>
      <c r="E55" s="58"/>
      <c r="F55" s="131"/>
      <c r="G55" s="22" t="s">
        <v>21</v>
      </c>
      <c r="H55" s="22" t="s">
        <v>21</v>
      </c>
    </row>
    <row r="56" spans="1:8" s="2" customFormat="1" ht="12.75" customHeight="1">
      <c r="A56" s="4"/>
      <c r="B56" s="44" t="s">
        <v>54</v>
      </c>
      <c r="C56" s="57" t="s">
        <v>81</v>
      </c>
      <c r="D56" s="57"/>
      <c r="E56" s="58"/>
      <c r="F56" s="131" t="s">
        <v>268</v>
      </c>
      <c r="G56" s="22">
        <v>15089.58</v>
      </c>
      <c r="H56" s="22">
        <v>3992.34</v>
      </c>
    </row>
    <row r="57" spans="1:8" s="2" customFormat="1" ht="12.75" customHeight="1">
      <c r="A57" s="4"/>
      <c r="B57" s="18"/>
      <c r="C57" s="32" t="s">
        <v>82</v>
      </c>
      <c r="D57" s="33"/>
      <c r="E57" s="34"/>
      <c r="F57" s="131"/>
      <c r="G57" s="22">
        <f>SUM(G19,G39,G40)</f>
        <v>268746.56999999995</v>
      </c>
      <c r="H57" s="22">
        <f>SUM(H19,H39,H40)</f>
        <v>240368.62</v>
      </c>
    </row>
    <row r="58" spans="1:8" s="2" customFormat="1" ht="12.75" customHeight="1">
      <c r="A58" s="4"/>
      <c r="B58" s="11" t="s">
        <v>83</v>
      </c>
      <c r="C58" s="13" t="s">
        <v>84</v>
      </c>
      <c r="D58" s="13"/>
      <c r="E58" s="59"/>
      <c r="F58" s="131" t="s">
        <v>269</v>
      </c>
      <c r="G58" s="17">
        <f>SUM(G59:G62)</f>
        <v>165090.17</v>
      </c>
      <c r="H58" s="17">
        <f>SUM(H59:H62)</f>
        <v>144194.43000000002</v>
      </c>
    </row>
    <row r="59" spans="1:8" s="2" customFormat="1" ht="12.75" customHeight="1">
      <c r="A59" s="4"/>
      <c r="B59" s="18" t="s">
        <v>17</v>
      </c>
      <c r="C59" s="38" t="s">
        <v>85</v>
      </c>
      <c r="D59" s="38"/>
      <c r="E59" s="39"/>
      <c r="F59" s="131"/>
      <c r="G59" s="22">
        <v>17570.61</v>
      </c>
      <c r="H59" s="22">
        <v>15695.99</v>
      </c>
    </row>
    <row r="60" spans="1:8" s="2" customFormat="1" ht="12.75" customHeight="1">
      <c r="A60" s="4"/>
      <c r="B60" s="31" t="s">
        <v>30</v>
      </c>
      <c r="C60" s="32" t="s">
        <v>86</v>
      </c>
      <c r="D60" s="33"/>
      <c r="E60" s="34"/>
      <c r="F60" s="134"/>
      <c r="G60" s="22">
        <v>37134.02</v>
      </c>
      <c r="H60" s="22">
        <v>30502.6</v>
      </c>
    </row>
    <row r="61" spans="1:8" s="2" customFormat="1" ht="12.75" customHeight="1">
      <c r="A61" s="4"/>
      <c r="B61" s="18" t="s">
        <v>50</v>
      </c>
      <c r="C61" s="156" t="s">
        <v>87</v>
      </c>
      <c r="D61" s="157"/>
      <c r="E61" s="158"/>
      <c r="F61" s="131"/>
      <c r="G61" s="22">
        <v>106533.65</v>
      </c>
      <c r="H61" s="22">
        <v>97993.99</v>
      </c>
    </row>
    <row r="62" spans="1:8" s="2" customFormat="1" ht="12.75" customHeight="1">
      <c r="A62" s="4"/>
      <c r="B62" s="18" t="s">
        <v>88</v>
      </c>
      <c r="C62" s="38" t="s">
        <v>89</v>
      </c>
      <c r="D62" s="23"/>
      <c r="E62" s="40"/>
      <c r="F62" s="131"/>
      <c r="G62" s="22">
        <v>3851.89</v>
      </c>
      <c r="H62" s="22">
        <v>1.8500000000001</v>
      </c>
    </row>
    <row r="63" spans="1:8" s="2" customFormat="1" ht="12.75" customHeight="1">
      <c r="A63" s="4"/>
      <c r="B63" s="11" t="s">
        <v>90</v>
      </c>
      <c r="C63" s="13" t="s">
        <v>91</v>
      </c>
      <c r="D63" s="14"/>
      <c r="E63" s="15"/>
      <c r="F63" s="131"/>
      <c r="G63" s="17">
        <f>SUM(G64,G68)</f>
        <v>100157.67000000001</v>
      </c>
      <c r="H63" s="17">
        <f>SUM(H64,H68)</f>
        <v>97086.59999999999</v>
      </c>
    </row>
    <row r="64" spans="1:8" s="2" customFormat="1" ht="12.75" customHeight="1">
      <c r="A64" s="4"/>
      <c r="B64" s="18" t="s">
        <v>17</v>
      </c>
      <c r="C64" s="19" t="s">
        <v>92</v>
      </c>
      <c r="D64" s="60"/>
      <c r="E64" s="61"/>
      <c r="F64" s="131" t="s">
        <v>270</v>
      </c>
      <c r="G64" s="22">
        <f>SUM(G65:G67)</f>
        <v>0</v>
      </c>
      <c r="H64" s="22">
        <f>SUM(H65:H67)</f>
        <v>0</v>
      </c>
    </row>
    <row r="65" spans="1:8" s="2" customFormat="1" ht="12.75">
      <c r="A65" s="4"/>
      <c r="B65" s="16" t="s">
        <v>19</v>
      </c>
      <c r="C65" s="62"/>
      <c r="D65" s="24" t="s">
        <v>93</v>
      </c>
      <c r="E65" s="63"/>
      <c r="F65" s="18"/>
      <c r="G65" s="22" t="s">
        <v>21</v>
      </c>
      <c r="H65" s="22" t="s">
        <v>21</v>
      </c>
    </row>
    <row r="66" spans="1:8" s="2" customFormat="1" ht="12.75" customHeight="1">
      <c r="A66" s="4"/>
      <c r="B66" s="16" t="s">
        <v>22</v>
      </c>
      <c r="C66" s="23"/>
      <c r="D66" s="24" t="s">
        <v>94</v>
      </c>
      <c r="E66" s="27"/>
      <c r="F66" s="18"/>
      <c r="G66" s="22" t="s">
        <v>21</v>
      </c>
      <c r="H66" s="22" t="s">
        <v>21</v>
      </c>
    </row>
    <row r="67" spans="1:8" s="2" customFormat="1" ht="12.75" customHeight="1">
      <c r="A67" s="4"/>
      <c r="B67" s="16" t="s">
        <v>95</v>
      </c>
      <c r="C67" s="23"/>
      <c r="D67" s="24" t="s">
        <v>96</v>
      </c>
      <c r="E67" s="27"/>
      <c r="F67" s="28"/>
      <c r="G67" s="22" t="s">
        <v>21</v>
      </c>
      <c r="H67" s="22" t="s">
        <v>21</v>
      </c>
    </row>
    <row r="68" spans="1:8" s="64" customFormat="1" ht="12.75" customHeight="1">
      <c r="A68" s="4"/>
      <c r="B68" s="44" t="s">
        <v>30</v>
      </c>
      <c r="C68" s="65" t="s">
        <v>97</v>
      </c>
      <c r="D68" s="66"/>
      <c r="E68" s="67"/>
      <c r="F68" s="135" t="s">
        <v>271</v>
      </c>
      <c r="G68" s="22">
        <f>SUM(G69:G74,G77:G82)</f>
        <v>100157.67000000001</v>
      </c>
      <c r="H68" s="22">
        <f>SUM(H69:H74,H77:H82)</f>
        <v>97086.59999999999</v>
      </c>
    </row>
    <row r="69" spans="1:8" s="2" customFormat="1" ht="12.75" customHeight="1">
      <c r="A69" s="4"/>
      <c r="B69" s="16" t="s">
        <v>32</v>
      </c>
      <c r="C69" s="23"/>
      <c r="D69" s="24" t="s">
        <v>98</v>
      </c>
      <c r="E69" s="25"/>
      <c r="F69" s="131"/>
      <c r="G69" s="22" t="s">
        <v>21</v>
      </c>
      <c r="H69" s="22" t="s">
        <v>21</v>
      </c>
    </row>
    <row r="70" spans="1:8" s="2" customFormat="1" ht="12.75" customHeight="1">
      <c r="A70" s="4"/>
      <c r="B70" s="16" t="s">
        <v>34</v>
      </c>
      <c r="C70" s="62"/>
      <c r="D70" s="24" t="s">
        <v>99</v>
      </c>
      <c r="E70" s="63"/>
      <c r="F70" s="131"/>
      <c r="G70" s="22" t="s">
        <v>21</v>
      </c>
      <c r="H70" s="22" t="s">
        <v>21</v>
      </c>
    </row>
    <row r="71" spans="1:8" s="2" customFormat="1" ht="12.75">
      <c r="A71" s="4"/>
      <c r="B71" s="16" t="s">
        <v>36</v>
      </c>
      <c r="C71" s="62"/>
      <c r="D71" s="24" t="s">
        <v>100</v>
      </c>
      <c r="E71" s="63"/>
      <c r="F71" s="131"/>
      <c r="G71" s="22" t="s">
        <v>21</v>
      </c>
      <c r="H71" s="22" t="s">
        <v>21</v>
      </c>
    </row>
    <row r="72" spans="1:8" s="2" customFormat="1" ht="12.75">
      <c r="A72" s="4"/>
      <c r="B72" s="68" t="s">
        <v>38</v>
      </c>
      <c r="C72" s="46"/>
      <c r="D72" s="69" t="s">
        <v>101</v>
      </c>
      <c r="E72" s="54"/>
      <c r="F72" s="131"/>
      <c r="G72" s="22" t="s">
        <v>21</v>
      </c>
      <c r="H72" s="22" t="s">
        <v>21</v>
      </c>
    </row>
    <row r="73" spans="1:8" s="2" customFormat="1" ht="12.75">
      <c r="A73" s="4"/>
      <c r="B73" s="18" t="s">
        <v>40</v>
      </c>
      <c r="C73" s="30"/>
      <c r="D73" s="30" t="s">
        <v>102</v>
      </c>
      <c r="E73" s="25"/>
      <c r="F73" s="136"/>
      <c r="G73" s="22" t="s">
        <v>21</v>
      </c>
      <c r="H73" s="22" t="s">
        <v>21</v>
      </c>
    </row>
    <row r="74" spans="1:8" s="2" customFormat="1" ht="12.75" customHeight="1">
      <c r="A74" s="4"/>
      <c r="B74" s="70" t="s">
        <v>42</v>
      </c>
      <c r="C74" s="66"/>
      <c r="D74" s="71" t="s">
        <v>103</v>
      </c>
      <c r="E74" s="72"/>
      <c r="F74" s="131"/>
      <c r="G74" s="22">
        <f>SUM(G75,G76)</f>
        <v>0</v>
      </c>
      <c r="H74" s="22">
        <f>SUM(H75,H76)</f>
        <v>0</v>
      </c>
    </row>
    <row r="75" spans="1:8" s="2" customFormat="1" ht="12.75" customHeight="1">
      <c r="A75" s="4"/>
      <c r="B75" s="48" t="s">
        <v>104</v>
      </c>
      <c r="C75" s="35"/>
      <c r="D75" s="56"/>
      <c r="E75" s="37" t="s">
        <v>105</v>
      </c>
      <c r="F75" s="131"/>
      <c r="G75" s="22" t="s">
        <v>21</v>
      </c>
      <c r="H75" s="22" t="s">
        <v>21</v>
      </c>
    </row>
    <row r="76" spans="1:8" s="2" customFormat="1" ht="12.75" customHeight="1">
      <c r="A76" s="4"/>
      <c r="B76" s="48" t="s">
        <v>106</v>
      </c>
      <c r="C76" s="35"/>
      <c r="D76" s="56"/>
      <c r="E76" s="37" t="s">
        <v>107</v>
      </c>
      <c r="F76" s="132"/>
      <c r="G76" s="22">
        <v>0</v>
      </c>
      <c r="H76" s="22">
        <v>0</v>
      </c>
    </row>
    <row r="77" spans="1:8" s="2" customFormat="1" ht="12.75" customHeight="1">
      <c r="A77" s="4"/>
      <c r="B77" s="48" t="s">
        <v>44</v>
      </c>
      <c r="C77" s="51"/>
      <c r="D77" s="73" t="s">
        <v>108</v>
      </c>
      <c r="E77" s="74"/>
      <c r="F77" s="132"/>
      <c r="G77" s="22">
        <v>0</v>
      </c>
      <c r="H77" s="22">
        <v>0</v>
      </c>
    </row>
    <row r="78" spans="1:8" s="2" customFormat="1" ht="12.75" customHeight="1">
      <c r="A78" s="4"/>
      <c r="B78" s="48" t="s">
        <v>46</v>
      </c>
      <c r="C78" s="75"/>
      <c r="D78" s="36" t="s">
        <v>109</v>
      </c>
      <c r="E78" s="76"/>
      <c r="F78" s="131"/>
      <c r="G78" s="22" t="s">
        <v>21</v>
      </c>
      <c r="H78" s="22" t="s">
        <v>21</v>
      </c>
    </row>
    <row r="79" spans="1:8" s="2" customFormat="1" ht="12.75" customHeight="1">
      <c r="A79" s="4"/>
      <c r="B79" s="48" t="s">
        <v>48</v>
      </c>
      <c r="C79" s="23"/>
      <c r="D79" s="24" t="s">
        <v>110</v>
      </c>
      <c r="E79" s="27"/>
      <c r="F79" s="131"/>
      <c r="G79" s="22">
        <v>2473.29</v>
      </c>
      <c r="H79" s="22">
        <v>4879.56</v>
      </c>
    </row>
    <row r="80" spans="1:8" s="2" customFormat="1" ht="12.75" customHeight="1">
      <c r="A80" s="4"/>
      <c r="B80" s="48" t="s">
        <v>111</v>
      </c>
      <c r="C80" s="23"/>
      <c r="D80" s="24" t="s">
        <v>112</v>
      </c>
      <c r="E80" s="27"/>
      <c r="F80" s="131"/>
      <c r="G80" s="22">
        <v>6019.06</v>
      </c>
      <c r="H80" s="22">
        <v>0</v>
      </c>
    </row>
    <row r="81" spans="1:8" s="2" customFormat="1" ht="12.75" customHeight="1">
      <c r="A81" s="4"/>
      <c r="B81" s="16" t="s">
        <v>113</v>
      </c>
      <c r="C81" s="35"/>
      <c r="D81" s="36" t="s">
        <v>114</v>
      </c>
      <c r="E81" s="37"/>
      <c r="F81" s="131"/>
      <c r="G81" s="22">
        <v>91665.32</v>
      </c>
      <c r="H81" s="22">
        <v>92207.04</v>
      </c>
    </row>
    <row r="82" spans="1:8" s="2" customFormat="1" ht="12.75" customHeight="1">
      <c r="A82" s="4"/>
      <c r="B82" s="16" t="s">
        <v>115</v>
      </c>
      <c r="C82" s="23"/>
      <c r="D82" s="24" t="s">
        <v>116</v>
      </c>
      <c r="E82" s="27"/>
      <c r="F82" s="132"/>
      <c r="G82" s="22">
        <v>0</v>
      </c>
      <c r="H82" s="22">
        <v>0</v>
      </c>
    </row>
    <row r="83" spans="1:8" s="2" customFormat="1" ht="12.75" customHeight="1">
      <c r="A83" s="4"/>
      <c r="B83" s="11" t="s">
        <v>117</v>
      </c>
      <c r="C83" s="77" t="s">
        <v>118</v>
      </c>
      <c r="D83" s="78"/>
      <c r="E83" s="79"/>
      <c r="F83" s="132" t="s">
        <v>272</v>
      </c>
      <c r="G83" s="17">
        <f>SUM(G84,G85,G88,G89)</f>
        <v>3498.7300000001005</v>
      </c>
      <c r="H83" s="17">
        <f>SUM(H84,H85,H88,H89)</f>
        <v>-912.4099999993005</v>
      </c>
    </row>
    <row r="84" spans="1:8" s="2" customFormat="1" ht="12.75" customHeight="1">
      <c r="A84" s="4"/>
      <c r="B84" s="18" t="s">
        <v>17</v>
      </c>
      <c r="C84" s="38" t="s">
        <v>119</v>
      </c>
      <c r="D84" s="23"/>
      <c r="E84" s="40"/>
      <c r="F84" s="132"/>
      <c r="G84" s="22" t="s">
        <v>21</v>
      </c>
      <c r="H84" s="22" t="s">
        <v>21</v>
      </c>
    </row>
    <row r="85" spans="1:8" s="2" customFormat="1" ht="12.75" customHeight="1">
      <c r="A85" s="4"/>
      <c r="B85" s="18" t="s">
        <v>30</v>
      </c>
      <c r="C85" s="19" t="s">
        <v>120</v>
      </c>
      <c r="D85" s="60"/>
      <c r="E85" s="61"/>
      <c r="F85" s="18"/>
      <c r="G85" s="22">
        <f>SUM(G86,G87)</f>
        <v>0</v>
      </c>
      <c r="H85" s="22">
        <f>SUM(H86,H87)</f>
        <v>0</v>
      </c>
    </row>
    <row r="86" spans="1:8" s="2" customFormat="1" ht="12.75" customHeight="1">
      <c r="A86" s="4"/>
      <c r="B86" s="16" t="s">
        <v>32</v>
      </c>
      <c r="C86" s="23"/>
      <c r="D86" s="24" t="s">
        <v>121</v>
      </c>
      <c r="E86" s="27"/>
      <c r="F86" s="18"/>
      <c r="G86" s="22" t="s">
        <v>21</v>
      </c>
      <c r="H86" s="22" t="s">
        <v>21</v>
      </c>
    </row>
    <row r="87" spans="1:8" s="2" customFormat="1" ht="12.75" customHeight="1">
      <c r="A87" s="4"/>
      <c r="B87" s="16" t="s">
        <v>34</v>
      </c>
      <c r="C87" s="23"/>
      <c r="D87" s="24" t="s">
        <v>122</v>
      </c>
      <c r="E87" s="27"/>
      <c r="F87" s="18"/>
      <c r="G87" s="22" t="s">
        <v>21</v>
      </c>
      <c r="H87" s="22" t="s">
        <v>21</v>
      </c>
    </row>
    <row r="88" spans="1:8" s="2" customFormat="1" ht="12.75" customHeight="1">
      <c r="A88" s="4"/>
      <c r="B88" s="44" t="s">
        <v>50</v>
      </c>
      <c r="C88" s="56" t="s">
        <v>123</v>
      </c>
      <c r="D88" s="56"/>
      <c r="E88" s="49"/>
      <c r="F88" s="18"/>
      <c r="G88" s="22" t="s">
        <v>21</v>
      </c>
      <c r="H88" s="22" t="s">
        <v>21</v>
      </c>
    </row>
    <row r="89" spans="1:8" s="2" customFormat="1" ht="12.75" customHeight="1">
      <c r="A89" s="4"/>
      <c r="B89" s="31" t="s">
        <v>52</v>
      </c>
      <c r="C89" s="32" t="s">
        <v>124</v>
      </c>
      <c r="D89" s="33"/>
      <c r="E89" s="34"/>
      <c r="F89" s="18"/>
      <c r="G89" s="22">
        <f>SUM(G90:G91)</f>
        <v>3498.7300000001005</v>
      </c>
      <c r="H89" s="22">
        <f>SUM(H90:H91)</f>
        <v>-912.4099999993005</v>
      </c>
    </row>
    <row r="90" spans="1:8" s="2" customFormat="1" ht="12.75" customHeight="1">
      <c r="A90" s="4"/>
      <c r="B90" s="16" t="s">
        <v>125</v>
      </c>
      <c r="C90" s="14"/>
      <c r="D90" s="24" t="s">
        <v>126</v>
      </c>
      <c r="E90" s="80"/>
      <c r="F90" s="28"/>
      <c r="G90" s="22">
        <v>4411.1400000001</v>
      </c>
      <c r="H90" s="22">
        <v>-7149.2799999993</v>
      </c>
    </row>
    <row r="91" spans="1:8" s="2" customFormat="1" ht="12.75" customHeight="1">
      <c r="A91" s="4"/>
      <c r="B91" s="16" t="s">
        <v>127</v>
      </c>
      <c r="C91" s="14"/>
      <c r="D91" s="24" t="s">
        <v>128</v>
      </c>
      <c r="E91" s="80"/>
      <c r="F91" s="28"/>
      <c r="G91" s="22">
        <v>-912.41</v>
      </c>
      <c r="H91" s="22">
        <v>6236.87</v>
      </c>
    </row>
    <row r="92" spans="1:8" s="2" customFormat="1" ht="12.75" customHeight="1">
      <c r="A92" s="4"/>
      <c r="B92" s="11" t="s">
        <v>129</v>
      </c>
      <c r="C92" s="77" t="s">
        <v>130</v>
      </c>
      <c r="D92" s="79"/>
      <c r="E92" s="79"/>
      <c r="F92" s="28"/>
      <c r="G92" s="17"/>
      <c r="H92" s="17"/>
    </row>
    <row r="93" spans="1:8" s="2" customFormat="1" ht="25.5" customHeight="1">
      <c r="A93" s="4"/>
      <c r="B93" s="11"/>
      <c r="C93" s="160" t="s">
        <v>131</v>
      </c>
      <c r="D93" s="154"/>
      <c r="E93" s="155"/>
      <c r="F93" s="18"/>
      <c r="G93" s="81">
        <f>SUM(G58,G63,G83,G92)</f>
        <v>268746.5700000001</v>
      </c>
      <c r="H93" s="81">
        <f>SUM(H58,H63,H83,H92)</f>
        <v>240368.62000000072</v>
      </c>
    </row>
    <row r="94" spans="1:8" s="2" customFormat="1" ht="12.75">
      <c r="A94" s="4"/>
      <c r="B94" s="82"/>
      <c r="C94" s="83"/>
      <c r="D94" s="83"/>
      <c r="E94" s="83"/>
      <c r="F94" s="83"/>
      <c r="G94" s="3"/>
      <c r="H94" s="3"/>
    </row>
    <row r="95" spans="1:8" s="2" customFormat="1" ht="12.75" customHeight="1">
      <c r="A95" s="4"/>
      <c r="B95" s="161" t="s">
        <v>260</v>
      </c>
      <c r="C95" s="161"/>
      <c r="D95" s="161"/>
      <c r="E95" s="161"/>
      <c r="F95" s="84"/>
      <c r="G95" s="162" t="s">
        <v>136</v>
      </c>
      <c r="H95" s="162"/>
    </row>
    <row r="96" spans="1:8" s="2" customFormat="1" ht="12.75" customHeight="1">
      <c r="A96" s="4"/>
      <c r="B96" s="163" t="s">
        <v>132</v>
      </c>
      <c r="C96" s="163"/>
      <c r="D96" s="163"/>
      <c r="E96" s="163"/>
      <c r="F96" s="3" t="s">
        <v>133</v>
      </c>
      <c r="G96" s="144" t="s">
        <v>134</v>
      </c>
      <c r="H96" s="144"/>
    </row>
    <row r="97" spans="1:8" s="2" customFormat="1" ht="12.75">
      <c r="A97" s="4"/>
      <c r="B97" s="9"/>
      <c r="C97" s="9"/>
      <c r="D97" s="9"/>
      <c r="E97" s="9"/>
      <c r="F97" s="9"/>
      <c r="G97" s="9"/>
      <c r="H97" s="9"/>
    </row>
    <row r="98" spans="1:8" s="2" customFormat="1" ht="12.75" customHeight="1">
      <c r="A98" s="4"/>
      <c r="B98" s="164" t="s">
        <v>275</v>
      </c>
      <c r="C98" s="164"/>
      <c r="D98" s="164"/>
      <c r="E98" s="164"/>
      <c r="F98" s="85"/>
      <c r="G98" s="165" t="s">
        <v>276</v>
      </c>
      <c r="H98" s="165"/>
    </row>
    <row r="99" spans="1:8" s="2" customFormat="1" ht="12.75" customHeight="1">
      <c r="A99" s="4"/>
      <c r="B99" s="159" t="s">
        <v>135</v>
      </c>
      <c r="C99" s="159"/>
      <c r="D99" s="159"/>
      <c r="E99" s="159"/>
      <c r="F99" s="64" t="s">
        <v>133</v>
      </c>
      <c r="G99" s="145" t="s">
        <v>134</v>
      </c>
      <c r="H99" s="145"/>
    </row>
    <row r="100" spans="1:6" s="2" customFormat="1" ht="12.75">
      <c r="A100" s="4"/>
      <c r="F100" s="3"/>
    </row>
    <row r="101" spans="1:6" s="2" customFormat="1" ht="12.75">
      <c r="A101" s="4"/>
      <c r="F101" s="3"/>
    </row>
    <row r="102" spans="1:6" s="2" customFormat="1" ht="12.75">
      <c r="A102" s="4"/>
      <c r="F102" s="3"/>
    </row>
    <row r="103" spans="1:6" s="2" customFormat="1" ht="12.75">
      <c r="A103" s="4"/>
      <c r="F103" s="3"/>
    </row>
    <row r="104" spans="1:6" s="2" customFormat="1" ht="12.75">
      <c r="A104" s="4"/>
      <c r="F104" s="3"/>
    </row>
    <row r="105" spans="1:6" s="2" customFormat="1" ht="12.75">
      <c r="A105" s="4"/>
      <c r="F105" s="3"/>
    </row>
    <row r="106" spans="1:6" s="2" customFormat="1" ht="12.75">
      <c r="A106" s="4"/>
      <c r="F106" s="3"/>
    </row>
    <row r="107" spans="1:6" s="2" customFormat="1" ht="12.75">
      <c r="A107" s="4"/>
      <c r="F107" s="3"/>
    </row>
    <row r="108" spans="1:6" s="2" customFormat="1" ht="12.75">
      <c r="A108" s="4"/>
      <c r="F108" s="3"/>
    </row>
    <row r="109" spans="1:6" s="2" customFormat="1" ht="12.75">
      <c r="A109" s="4"/>
      <c r="F109" s="3"/>
    </row>
    <row r="110" spans="1:6" s="2" customFormat="1" ht="12.75">
      <c r="A110" s="4"/>
      <c r="F110" s="3"/>
    </row>
    <row r="111" spans="1:6" s="2" customFormat="1" ht="12.75">
      <c r="A111" s="4"/>
      <c r="F111" s="3"/>
    </row>
    <row r="112" spans="1:6" s="2" customFormat="1" ht="12.75">
      <c r="A112" s="4"/>
      <c r="F112" s="3"/>
    </row>
    <row r="113" spans="1:6" s="2" customFormat="1" ht="12.75">
      <c r="A113" s="4"/>
      <c r="F113" s="3"/>
    </row>
    <row r="114" spans="1:6" s="2" customFormat="1" ht="12.75">
      <c r="A114" s="4"/>
      <c r="F114" s="3"/>
    </row>
    <row r="115" spans="1:6" s="2" customFormat="1" ht="12.75">
      <c r="A115" s="4"/>
      <c r="F115" s="3"/>
    </row>
    <row r="116" spans="1:6" s="2" customFormat="1" ht="12.75">
      <c r="A116" s="4"/>
      <c r="F116" s="3"/>
    </row>
    <row r="117" spans="1:6" s="2" customFormat="1" ht="12.75">
      <c r="A117" s="4"/>
      <c r="F117" s="3"/>
    </row>
    <row r="118" spans="1:6" s="2" customFormat="1" ht="12.75">
      <c r="A118" s="86"/>
      <c r="F118" s="3"/>
    </row>
  </sheetData>
  <sheetProtection/>
  <mergeCells count="26">
    <mergeCell ref="B99:E99"/>
    <mergeCell ref="G99:H99"/>
    <mergeCell ref="C93:E93"/>
    <mergeCell ref="B95:E95"/>
    <mergeCell ref="G95:H95"/>
    <mergeCell ref="B96:E96"/>
    <mergeCell ref="G96:H96"/>
    <mergeCell ref="B98:E98"/>
    <mergeCell ref="G98:H98"/>
    <mergeCell ref="B16:H16"/>
    <mergeCell ref="E17:H17"/>
    <mergeCell ref="C18:E18"/>
    <mergeCell ref="D46:E46"/>
    <mergeCell ref="D52:E52"/>
    <mergeCell ref="C61:E61"/>
    <mergeCell ref="B8:H8"/>
    <mergeCell ref="B9:H10"/>
    <mergeCell ref="B11:F11"/>
    <mergeCell ref="B12:H12"/>
    <mergeCell ref="B13:H13"/>
    <mergeCell ref="B15:H15"/>
    <mergeCell ref="F1:H1"/>
    <mergeCell ref="F2:H2"/>
    <mergeCell ref="B4:H5"/>
    <mergeCell ref="B6:H6"/>
    <mergeCell ref="B7:H7"/>
  </mergeCells>
  <printOptions horizontalCentered="1"/>
  <pageMargins left="0.5511811023622047" right="0.5511811023622047" top="0.6692913385826772" bottom="0.2362204724409449" header="0.11811023622047245" footer="0.11811023622047245"/>
  <pageSetup fitToHeight="0" fitToWidth="1"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140625" style="87" customWidth="1"/>
    <col min="2" max="2" width="8.00390625" style="87" customWidth="1"/>
    <col min="3" max="3" width="1.57421875" style="87" hidden="1" customWidth="1"/>
    <col min="4" max="4" width="30.140625" style="87" customWidth="1"/>
    <col min="5" max="5" width="18.28125" style="87" customWidth="1"/>
    <col min="6" max="6" width="9.140625" style="87" hidden="1" customWidth="1"/>
    <col min="7" max="7" width="11.7109375" style="87" customWidth="1"/>
    <col min="8" max="8" width="13.140625" style="87" customWidth="1"/>
    <col min="9" max="9" width="14.7109375" style="87" customWidth="1"/>
    <col min="10" max="10" width="15.8515625" style="87" customWidth="1"/>
    <col min="11" max="16384" width="9.140625" style="87" customWidth="1"/>
  </cols>
  <sheetData>
    <row r="1" spans="5:10" ht="15.75" customHeight="1">
      <c r="E1" s="88"/>
      <c r="H1" s="89" t="s">
        <v>137</v>
      </c>
      <c r="I1" s="90"/>
      <c r="J1" s="90"/>
    </row>
    <row r="2" spans="8:10" ht="15.75" customHeight="1">
      <c r="H2" s="89" t="s">
        <v>1</v>
      </c>
      <c r="I2" s="90"/>
      <c r="J2" s="90"/>
    </row>
    <row r="3" ht="4.5" customHeight="1"/>
    <row r="4" spans="2:10" ht="15.75" customHeight="1">
      <c r="B4" s="201" t="s">
        <v>138</v>
      </c>
      <c r="C4" s="201"/>
      <c r="D4" s="201"/>
      <c r="E4" s="201"/>
      <c r="F4" s="201"/>
      <c r="G4" s="201"/>
      <c r="H4" s="201"/>
      <c r="I4" s="201"/>
      <c r="J4" s="201"/>
    </row>
    <row r="5" spans="2:10" ht="15.75" customHeight="1">
      <c r="B5" s="202" t="s">
        <v>139</v>
      </c>
      <c r="C5" s="202"/>
      <c r="D5" s="202"/>
      <c r="E5" s="202"/>
      <c r="F5" s="202"/>
      <c r="G5" s="202"/>
      <c r="H5" s="202"/>
      <c r="I5" s="202"/>
      <c r="J5" s="202"/>
    </row>
    <row r="6" spans="2:10" ht="15.75" customHeight="1">
      <c r="B6" s="203" t="s">
        <v>3</v>
      </c>
      <c r="C6" s="203"/>
      <c r="D6" s="203"/>
      <c r="E6" s="203"/>
      <c r="F6" s="203"/>
      <c r="G6" s="203"/>
      <c r="H6" s="203"/>
      <c r="I6" s="203"/>
      <c r="J6" s="203"/>
    </row>
    <row r="7" spans="2:10" ht="15" customHeight="1">
      <c r="B7" s="198" t="s">
        <v>140</v>
      </c>
      <c r="C7" s="198"/>
      <c r="D7" s="198"/>
      <c r="E7" s="198"/>
      <c r="F7" s="198"/>
      <c r="G7" s="198"/>
      <c r="H7" s="198"/>
      <c r="I7" s="198"/>
      <c r="J7" s="198"/>
    </row>
    <row r="8" spans="2:10" ht="15" customHeight="1">
      <c r="B8" s="204" t="s">
        <v>5</v>
      </c>
      <c r="C8" s="204"/>
      <c r="D8" s="204"/>
      <c r="E8" s="204"/>
      <c r="F8" s="204"/>
      <c r="G8" s="204"/>
      <c r="H8" s="204"/>
      <c r="I8" s="204"/>
      <c r="J8" s="204"/>
    </row>
    <row r="9" spans="2:10" ht="15" customHeight="1">
      <c r="B9" s="198" t="s">
        <v>141</v>
      </c>
      <c r="C9" s="198"/>
      <c r="D9" s="198"/>
      <c r="E9" s="198"/>
      <c r="F9" s="198"/>
      <c r="G9" s="198"/>
      <c r="H9" s="198"/>
      <c r="I9" s="198"/>
      <c r="J9" s="198"/>
    </row>
    <row r="10" spans="2:10" ht="15" customHeight="1">
      <c r="B10" s="193" t="s">
        <v>142</v>
      </c>
      <c r="C10" s="193"/>
      <c r="D10" s="193"/>
      <c r="E10" s="193"/>
      <c r="F10" s="193"/>
      <c r="G10" s="193"/>
      <c r="H10" s="193"/>
      <c r="I10" s="193"/>
      <c r="J10" s="193"/>
    </row>
    <row r="11" spans="2:10" ht="12" customHeight="1">
      <c r="B11" s="199"/>
      <c r="C11" s="199"/>
      <c r="D11" s="199"/>
      <c r="E11" s="199"/>
      <c r="F11" s="199"/>
      <c r="G11" s="199"/>
      <c r="H11" s="199"/>
      <c r="I11" s="199"/>
      <c r="J11" s="199"/>
    </row>
    <row r="12" spans="2:10" ht="15" customHeight="1">
      <c r="B12" s="200" t="s">
        <v>143</v>
      </c>
      <c r="C12" s="200"/>
      <c r="D12" s="200"/>
      <c r="E12" s="200"/>
      <c r="F12" s="200"/>
      <c r="G12" s="200"/>
      <c r="H12" s="200"/>
      <c r="I12" s="200"/>
      <c r="J12" s="200"/>
    </row>
    <row r="13" spans="2:10" ht="9.75" customHeight="1">
      <c r="B13" s="193"/>
      <c r="C13" s="193"/>
      <c r="D13" s="193"/>
      <c r="E13" s="193"/>
      <c r="F13" s="193"/>
      <c r="G13" s="193"/>
      <c r="H13" s="193"/>
      <c r="I13" s="193"/>
      <c r="J13" s="193"/>
    </row>
    <row r="14" spans="2:10" ht="15" customHeight="1">
      <c r="B14" s="200" t="s">
        <v>8</v>
      </c>
      <c r="C14" s="200"/>
      <c r="D14" s="200"/>
      <c r="E14" s="200"/>
      <c r="F14" s="200"/>
      <c r="G14" s="200"/>
      <c r="H14" s="200"/>
      <c r="I14" s="200"/>
      <c r="J14" s="200"/>
    </row>
    <row r="15" spans="2:10" ht="9.75" customHeight="1">
      <c r="B15" s="91"/>
      <c r="C15" s="92"/>
      <c r="D15" s="92"/>
      <c r="E15" s="92"/>
      <c r="F15" s="92"/>
      <c r="G15" s="92"/>
      <c r="H15" s="92"/>
      <c r="I15" s="92"/>
      <c r="J15" s="92"/>
    </row>
    <row r="16" spans="2:10" ht="15" customHeight="1">
      <c r="B16" s="192" t="s">
        <v>277</v>
      </c>
      <c r="C16" s="192"/>
      <c r="D16" s="192"/>
      <c r="E16" s="192"/>
      <c r="F16" s="192"/>
      <c r="G16" s="192"/>
      <c r="H16" s="192"/>
      <c r="I16" s="192"/>
      <c r="J16" s="192"/>
    </row>
    <row r="17" spans="2:10" ht="15" customHeight="1">
      <c r="B17" s="193" t="s">
        <v>9</v>
      </c>
      <c r="C17" s="193"/>
      <c r="D17" s="193"/>
      <c r="E17" s="193"/>
      <c r="F17" s="193"/>
      <c r="G17" s="193"/>
      <c r="H17" s="193"/>
      <c r="I17" s="193"/>
      <c r="J17" s="193"/>
    </row>
    <row r="18" spans="2:10" s="92" customFormat="1" ht="15" customHeight="1">
      <c r="B18" s="194" t="s">
        <v>262</v>
      </c>
      <c r="C18" s="194"/>
      <c r="D18" s="194"/>
      <c r="E18" s="194"/>
      <c r="F18" s="194"/>
      <c r="G18" s="194"/>
      <c r="H18" s="194"/>
      <c r="I18" s="194"/>
      <c r="J18" s="194"/>
    </row>
    <row r="19" spans="2:10" s="93" customFormat="1" ht="49.5" customHeight="1">
      <c r="B19" s="195" t="s">
        <v>10</v>
      </c>
      <c r="C19" s="196"/>
      <c r="D19" s="195" t="s">
        <v>11</v>
      </c>
      <c r="E19" s="197"/>
      <c r="F19" s="197"/>
      <c r="G19" s="196"/>
      <c r="H19" s="94" t="s">
        <v>144</v>
      </c>
      <c r="I19" s="94" t="s">
        <v>145</v>
      </c>
      <c r="J19" s="94" t="s">
        <v>146</v>
      </c>
    </row>
    <row r="20" spans="2:10" ht="15.75" customHeight="1">
      <c r="B20" s="95" t="s">
        <v>15</v>
      </c>
      <c r="C20" s="96" t="s">
        <v>147</v>
      </c>
      <c r="D20" s="180" t="s">
        <v>147</v>
      </c>
      <c r="E20" s="181"/>
      <c r="F20" s="181"/>
      <c r="G20" s="182"/>
      <c r="H20" s="97"/>
      <c r="I20" s="98">
        <f>SUM(I21,I26,I27)</f>
        <v>712779.37</v>
      </c>
      <c r="J20" s="98">
        <f>SUM(J21,J26,J27)</f>
        <v>794595.15</v>
      </c>
    </row>
    <row r="21" spans="2:10" ht="15.75" customHeight="1">
      <c r="B21" s="99" t="s">
        <v>17</v>
      </c>
      <c r="C21" s="100" t="s">
        <v>148</v>
      </c>
      <c r="D21" s="186" t="s">
        <v>148</v>
      </c>
      <c r="E21" s="187"/>
      <c r="F21" s="187"/>
      <c r="G21" s="188"/>
      <c r="H21" s="101"/>
      <c r="I21" s="102">
        <f>SUM(I22:I25)</f>
        <v>711377.37</v>
      </c>
      <c r="J21" s="102">
        <f>SUM(J22:J25)</f>
        <v>793113.15</v>
      </c>
    </row>
    <row r="22" spans="2:10" ht="15.75" customHeight="1">
      <c r="B22" s="99" t="s">
        <v>149</v>
      </c>
      <c r="C22" s="100" t="s">
        <v>85</v>
      </c>
      <c r="D22" s="186" t="s">
        <v>85</v>
      </c>
      <c r="E22" s="187"/>
      <c r="F22" s="187"/>
      <c r="G22" s="188"/>
      <c r="H22" s="101"/>
      <c r="I22" s="103">
        <v>446082.86</v>
      </c>
      <c r="J22" s="103">
        <v>577562.02</v>
      </c>
    </row>
    <row r="23" spans="2:10" ht="15.75" customHeight="1">
      <c r="B23" s="99" t="s">
        <v>150</v>
      </c>
      <c r="C23" s="104" t="s">
        <v>151</v>
      </c>
      <c r="D23" s="189" t="s">
        <v>151</v>
      </c>
      <c r="E23" s="190"/>
      <c r="F23" s="190"/>
      <c r="G23" s="191"/>
      <c r="H23" s="101"/>
      <c r="I23" s="103">
        <v>232217.07</v>
      </c>
      <c r="J23" s="103">
        <v>151565.98</v>
      </c>
    </row>
    <row r="24" spans="2:10" ht="15.75" customHeight="1">
      <c r="B24" s="99" t="s">
        <v>152</v>
      </c>
      <c r="C24" s="100" t="s">
        <v>153</v>
      </c>
      <c r="D24" s="189" t="s">
        <v>153</v>
      </c>
      <c r="E24" s="190"/>
      <c r="F24" s="190"/>
      <c r="G24" s="191"/>
      <c r="H24" s="101"/>
      <c r="I24" s="103">
        <v>24240.38</v>
      </c>
      <c r="J24" s="103">
        <v>63338.81</v>
      </c>
    </row>
    <row r="25" spans="2:10" ht="15.75" customHeight="1">
      <c r="B25" s="99" t="s">
        <v>154</v>
      </c>
      <c r="C25" s="104" t="s">
        <v>155</v>
      </c>
      <c r="D25" s="189" t="s">
        <v>155</v>
      </c>
      <c r="E25" s="190"/>
      <c r="F25" s="190"/>
      <c r="G25" s="191"/>
      <c r="H25" s="101"/>
      <c r="I25" s="103">
        <v>8837.06</v>
      </c>
      <c r="J25" s="103">
        <v>646.34</v>
      </c>
    </row>
    <row r="26" spans="2:10" ht="15.75" customHeight="1">
      <c r="B26" s="99" t="s">
        <v>30</v>
      </c>
      <c r="C26" s="100" t="s">
        <v>156</v>
      </c>
      <c r="D26" s="189" t="s">
        <v>156</v>
      </c>
      <c r="E26" s="190"/>
      <c r="F26" s="190"/>
      <c r="G26" s="191"/>
      <c r="H26" s="101"/>
      <c r="I26" s="102"/>
      <c r="J26" s="105"/>
    </row>
    <row r="27" spans="2:10" ht="15.75" customHeight="1">
      <c r="B27" s="99" t="s">
        <v>50</v>
      </c>
      <c r="C27" s="100" t="s">
        <v>157</v>
      </c>
      <c r="D27" s="189" t="s">
        <v>157</v>
      </c>
      <c r="E27" s="190"/>
      <c r="F27" s="190"/>
      <c r="G27" s="191"/>
      <c r="H27" s="137" t="s">
        <v>273</v>
      </c>
      <c r="I27" s="102">
        <f>SUM(I28)+SUM(I29)</f>
        <v>1402</v>
      </c>
      <c r="J27" s="102">
        <f>SUM(J28)+SUM(J29)</f>
        <v>1482</v>
      </c>
    </row>
    <row r="28" spans="2:10" ht="15.75" customHeight="1">
      <c r="B28" s="99" t="s">
        <v>158</v>
      </c>
      <c r="C28" s="104" t="s">
        <v>159</v>
      </c>
      <c r="D28" s="189" t="s">
        <v>159</v>
      </c>
      <c r="E28" s="190"/>
      <c r="F28" s="190"/>
      <c r="G28" s="191"/>
      <c r="H28" s="137"/>
      <c r="I28" s="103">
        <v>1402</v>
      </c>
      <c r="J28" s="103">
        <v>1482</v>
      </c>
    </row>
    <row r="29" spans="2:10" ht="15.75" customHeight="1">
      <c r="B29" s="99" t="s">
        <v>160</v>
      </c>
      <c r="C29" s="104" t="s">
        <v>161</v>
      </c>
      <c r="D29" s="189" t="s">
        <v>161</v>
      </c>
      <c r="E29" s="190"/>
      <c r="F29" s="190"/>
      <c r="G29" s="191"/>
      <c r="H29" s="137"/>
      <c r="I29" s="103" t="s">
        <v>21</v>
      </c>
      <c r="J29" s="103" t="s">
        <v>21</v>
      </c>
    </row>
    <row r="30" spans="2:12" ht="15.75" customHeight="1">
      <c r="B30" s="95" t="s">
        <v>56</v>
      </c>
      <c r="C30" s="96" t="s">
        <v>162</v>
      </c>
      <c r="D30" s="180" t="s">
        <v>162</v>
      </c>
      <c r="E30" s="181"/>
      <c r="F30" s="181"/>
      <c r="G30" s="182"/>
      <c r="H30" s="138" t="s">
        <v>274</v>
      </c>
      <c r="I30" s="98">
        <f>SUM(I31:I44)</f>
        <v>708368.23</v>
      </c>
      <c r="J30" s="98">
        <f>SUM(J31:J44)</f>
        <v>787517.4100000001</v>
      </c>
      <c r="L30" s="139"/>
    </row>
    <row r="31" spans="2:10" ht="15.75" customHeight="1">
      <c r="B31" s="99" t="s">
        <v>17</v>
      </c>
      <c r="C31" s="100" t="s">
        <v>163</v>
      </c>
      <c r="D31" s="189" t="s">
        <v>164</v>
      </c>
      <c r="E31" s="190"/>
      <c r="F31" s="190"/>
      <c r="G31" s="191"/>
      <c r="H31" s="101"/>
      <c r="I31" s="103">
        <v>591999.9</v>
      </c>
      <c r="J31" s="103">
        <v>548198.65</v>
      </c>
    </row>
    <row r="32" spans="2:10" ht="15.75" customHeight="1">
      <c r="B32" s="99" t="s">
        <v>30</v>
      </c>
      <c r="C32" s="100" t="s">
        <v>165</v>
      </c>
      <c r="D32" s="189" t="s">
        <v>166</v>
      </c>
      <c r="E32" s="190"/>
      <c r="F32" s="190"/>
      <c r="G32" s="191"/>
      <c r="H32" s="101"/>
      <c r="I32" s="103">
        <v>13899.52</v>
      </c>
      <c r="J32" s="103">
        <v>17088.12</v>
      </c>
    </row>
    <row r="33" spans="2:10" ht="15.75" customHeight="1">
      <c r="B33" s="99" t="s">
        <v>50</v>
      </c>
      <c r="C33" s="100" t="s">
        <v>167</v>
      </c>
      <c r="D33" s="189" t="s">
        <v>168</v>
      </c>
      <c r="E33" s="190"/>
      <c r="F33" s="190"/>
      <c r="G33" s="191"/>
      <c r="H33" s="101"/>
      <c r="I33" s="103">
        <v>4000.81</v>
      </c>
      <c r="J33" s="103">
        <v>2262.41</v>
      </c>
    </row>
    <row r="34" spans="2:10" ht="15.75" customHeight="1">
      <c r="B34" s="99" t="s">
        <v>52</v>
      </c>
      <c r="C34" s="100" t="s">
        <v>169</v>
      </c>
      <c r="D34" s="186" t="s">
        <v>170</v>
      </c>
      <c r="E34" s="187"/>
      <c r="F34" s="187"/>
      <c r="G34" s="188"/>
      <c r="H34" s="101"/>
      <c r="I34" s="103">
        <v>783.36</v>
      </c>
      <c r="J34" s="103">
        <v>0</v>
      </c>
    </row>
    <row r="35" spans="2:10" ht="15.75" customHeight="1">
      <c r="B35" s="99" t="s">
        <v>54</v>
      </c>
      <c r="C35" s="100" t="s">
        <v>171</v>
      </c>
      <c r="D35" s="186" t="s">
        <v>172</v>
      </c>
      <c r="E35" s="187"/>
      <c r="F35" s="187"/>
      <c r="G35" s="188"/>
      <c r="H35" s="101"/>
      <c r="I35" s="103">
        <v>6651.45</v>
      </c>
      <c r="J35" s="103">
        <v>8132.86</v>
      </c>
    </row>
    <row r="36" spans="2:10" ht="15.75" customHeight="1">
      <c r="B36" s="99" t="s">
        <v>173</v>
      </c>
      <c r="C36" s="100" t="s">
        <v>174</v>
      </c>
      <c r="D36" s="186" t="s">
        <v>175</v>
      </c>
      <c r="E36" s="187"/>
      <c r="F36" s="187"/>
      <c r="G36" s="188"/>
      <c r="H36" s="101"/>
      <c r="I36" s="103">
        <v>992</v>
      </c>
      <c r="J36" s="103">
        <v>1850.8</v>
      </c>
    </row>
    <row r="37" spans="2:10" ht="15.75" customHeight="1">
      <c r="B37" s="99" t="s">
        <v>176</v>
      </c>
      <c r="C37" s="100" t="s">
        <v>177</v>
      </c>
      <c r="D37" s="186" t="s">
        <v>178</v>
      </c>
      <c r="E37" s="187"/>
      <c r="F37" s="187"/>
      <c r="G37" s="188"/>
      <c r="H37" s="101"/>
      <c r="I37" s="103" t="s">
        <v>21</v>
      </c>
      <c r="J37" s="103" t="s">
        <v>21</v>
      </c>
    </row>
    <row r="38" spans="2:10" ht="15.75" customHeight="1">
      <c r="B38" s="99" t="s">
        <v>179</v>
      </c>
      <c r="C38" s="100" t="s">
        <v>180</v>
      </c>
      <c r="D38" s="189" t="s">
        <v>180</v>
      </c>
      <c r="E38" s="190"/>
      <c r="F38" s="190"/>
      <c r="G38" s="191"/>
      <c r="H38" s="101"/>
      <c r="I38" s="103">
        <v>0</v>
      </c>
      <c r="J38" s="103">
        <v>0</v>
      </c>
    </row>
    <row r="39" spans="2:10" ht="15.75" customHeight="1">
      <c r="B39" s="99" t="s">
        <v>181</v>
      </c>
      <c r="C39" s="100" t="s">
        <v>182</v>
      </c>
      <c r="D39" s="186" t="s">
        <v>182</v>
      </c>
      <c r="E39" s="187"/>
      <c r="F39" s="187"/>
      <c r="G39" s="188"/>
      <c r="H39" s="101"/>
      <c r="I39" s="103">
        <v>24072.1</v>
      </c>
      <c r="J39" s="103">
        <v>151049.8</v>
      </c>
    </row>
    <row r="40" spans="2:10" ht="15.75" customHeight="1">
      <c r="B40" s="99" t="s">
        <v>183</v>
      </c>
      <c r="C40" s="100" t="s">
        <v>184</v>
      </c>
      <c r="D40" s="189" t="s">
        <v>185</v>
      </c>
      <c r="E40" s="190"/>
      <c r="F40" s="190"/>
      <c r="G40" s="191"/>
      <c r="H40" s="101"/>
      <c r="I40" s="103">
        <v>300</v>
      </c>
      <c r="J40" s="103">
        <v>0</v>
      </c>
    </row>
    <row r="41" spans="2:10" ht="15.75" customHeight="1">
      <c r="B41" s="99" t="s">
        <v>186</v>
      </c>
      <c r="C41" s="100" t="s">
        <v>187</v>
      </c>
      <c r="D41" s="189" t="s">
        <v>188</v>
      </c>
      <c r="E41" s="190"/>
      <c r="F41" s="190"/>
      <c r="G41" s="191"/>
      <c r="H41" s="101"/>
      <c r="I41" s="103" t="s">
        <v>21</v>
      </c>
      <c r="J41" s="103" t="s">
        <v>21</v>
      </c>
    </row>
    <row r="42" spans="2:10" ht="15.75" customHeight="1">
      <c r="B42" s="99" t="s">
        <v>189</v>
      </c>
      <c r="C42" s="100" t="s">
        <v>190</v>
      </c>
      <c r="D42" s="189" t="s">
        <v>191</v>
      </c>
      <c r="E42" s="190"/>
      <c r="F42" s="190"/>
      <c r="G42" s="191"/>
      <c r="H42" s="101"/>
      <c r="I42" s="103" t="s">
        <v>21</v>
      </c>
      <c r="J42" s="103" t="s">
        <v>21</v>
      </c>
    </row>
    <row r="43" spans="2:10" ht="15.75" customHeight="1">
      <c r="B43" s="99" t="s">
        <v>192</v>
      </c>
      <c r="C43" s="100" t="s">
        <v>193</v>
      </c>
      <c r="D43" s="189" t="s">
        <v>194</v>
      </c>
      <c r="E43" s="190"/>
      <c r="F43" s="190"/>
      <c r="G43" s="191"/>
      <c r="H43" s="101"/>
      <c r="I43" s="103">
        <v>65669.09</v>
      </c>
      <c r="J43" s="103">
        <v>58934.77</v>
      </c>
    </row>
    <row r="44" spans="2:10" ht="15.75" customHeight="1">
      <c r="B44" s="99" t="s">
        <v>195</v>
      </c>
      <c r="C44" s="100" t="s">
        <v>196</v>
      </c>
      <c r="D44" s="168" t="s">
        <v>197</v>
      </c>
      <c r="E44" s="169"/>
      <c r="F44" s="169"/>
      <c r="G44" s="170"/>
      <c r="H44" s="101"/>
      <c r="I44" s="103" t="s">
        <v>21</v>
      </c>
      <c r="J44" s="103" t="s">
        <v>21</v>
      </c>
    </row>
    <row r="45" spans="2:10" ht="15.75" customHeight="1">
      <c r="B45" s="96" t="s">
        <v>58</v>
      </c>
      <c r="C45" s="106" t="s">
        <v>198</v>
      </c>
      <c r="D45" s="177" t="s">
        <v>198</v>
      </c>
      <c r="E45" s="178"/>
      <c r="F45" s="178"/>
      <c r="G45" s="179"/>
      <c r="H45" s="97"/>
      <c r="I45" s="98">
        <f>I20-I30</f>
        <v>4411.140000000014</v>
      </c>
      <c r="J45" s="98">
        <f>J20-J30</f>
        <v>7077.739999999874</v>
      </c>
    </row>
    <row r="46" spans="2:10" ht="15.75" customHeight="1">
      <c r="B46" s="96" t="s">
        <v>83</v>
      </c>
      <c r="C46" s="96" t="s">
        <v>199</v>
      </c>
      <c r="D46" s="183" t="s">
        <v>199</v>
      </c>
      <c r="E46" s="184"/>
      <c r="F46" s="184"/>
      <c r="G46" s="185"/>
      <c r="H46" s="107"/>
      <c r="I46" s="98">
        <f>IF(TYPE(I47)=1,I47,0)+IF(TYPE(I48)=1,I48,0)-IF(TYPE(I49)=1,I49,0)</f>
        <v>0</v>
      </c>
      <c r="J46" s="98">
        <f>IF(TYPE(J47)=1,J47,0)+IF(TYPE(J48)=1,J48,0)-IF(TYPE(J49)=1,J49,0)</f>
        <v>0</v>
      </c>
    </row>
    <row r="47" spans="2:10" ht="15.75" customHeight="1">
      <c r="B47" s="104" t="s">
        <v>200</v>
      </c>
      <c r="C47" s="100" t="s">
        <v>201</v>
      </c>
      <c r="D47" s="168" t="s">
        <v>202</v>
      </c>
      <c r="E47" s="169"/>
      <c r="F47" s="169"/>
      <c r="G47" s="170"/>
      <c r="H47" s="108"/>
      <c r="I47" s="102"/>
      <c r="J47" s="103"/>
    </row>
    <row r="48" spans="2:10" ht="15.75" customHeight="1">
      <c r="B48" s="104" t="s">
        <v>30</v>
      </c>
      <c r="C48" s="100" t="s">
        <v>203</v>
      </c>
      <c r="D48" s="168" t="s">
        <v>203</v>
      </c>
      <c r="E48" s="169"/>
      <c r="F48" s="169"/>
      <c r="G48" s="170"/>
      <c r="H48" s="108"/>
      <c r="I48" s="103"/>
      <c r="J48" s="103"/>
    </row>
    <row r="49" spans="2:10" ht="15.75" customHeight="1">
      <c r="B49" s="104" t="s">
        <v>204</v>
      </c>
      <c r="C49" s="100" t="s">
        <v>205</v>
      </c>
      <c r="D49" s="168" t="s">
        <v>206</v>
      </c>
      <c r="E49" s="169"/>
      <c r="F49" s="169"/>
      <c r="G49" s="170"/>
      <c r="H49" s="108"/>
      <c r="I49" s="103" t="s">
        <v>21</v>
      </c>
      <c r="J49" s="103" t="s">
        <v>21</v>
      </c>
    </row>
    <row r="50" spans="2:10" ht="15.75" customHeight="1">
      <c r="B50" s="96" t="s">
        <v>90</v>
      </c>
      <c r="C50" s="106" t="s">
        <v>207</v>
      </c>
      <c r="D50" s="177" t="s">
        <v>207</v>
      </c>
      <c r="E50" s="178"/>
      <c r="F50" s="178"/>
      <c r="G50" s="179"/>
      <c r="H50" s="107"/>
      <c r="I50" s="103">
        <v>0</v>
      </c>
      <c r="J50" s="103" t="s">
        <v>21</v>
      </c>
    </row>
    <row r="51" spans="2:10" ht="30" customHeight="1">
      <c r="B51" s="96" t="s">
        <v>117</v>
      </c>
      <c r="C51" s="106" t="s">
        <v>208</v>
      </c>
      <c r="D51" s="174" t="s">
        <v>208</v>
      </c>
      <c r="E51" s="175"/>
      <c r="F51" s="175"/>
      <c r="G51" s="176"/>
      <c r="H51" s="107"/>
      <c r="I51" s="103" t="s">
        <v>21</v>
      </c>
      <c r="J51" s="103" t="s">
        <v>21</v>
      </c>
    </row>
    <row r="52" spans="2:10" ht="15.75" customHeight="1">
      <c r="B52" s="96" t="s">
        <v>129</v>
      </c>
      <c r="C52" s="106" t="s">
        <v>209</v>
      </c>
      <c r="D52" s="177" t="s">
        <v>209</v>
      </c>
      <c r="E52" s="178"/>
      <c r="F52" s="178"/>
      <c r="G52" s="179"/>
      <c r="H52" s="107"/>
      <c r="I52" s="103" t="s">
        <v>21</v>
      </c>
      <c r="J52" s="103" t="s">
        <v>21</v>
      </c>
    </row>
    <row r="53" spans="2:10" ht="30" customHeight="1">
      <c r="B53" s="96" t="s">
        <v>210</v>
      </c>
      <c r="C53" s="96" t="s">
        <v>211</v>
      </c>
      <c r="D53" s="180" t="s">
        <v>211</v>
      </c>
      <c r="E53" s="181"/>
      <c r="F53" s="181"/>
      <c r="G53" s="182"/>
      <c r="H53" s="107"/>
      <c r="I53" s="98">
        <f>SUM(I45,I46,I50,I51,I52)</f>
        <v>4411.140000000014</v>
      </c>
      <c r="J53" s="98">
        <f>SUM(J45,J46,J50,J51,J52)</f>
        <v>7077.739999999874</v>
      </c>
    </row>
    <row r="54" spans="2:10" ht="15.75" customHeight="1">
      <c r="B54" s="96" t="s">
        <v>17</v>
      </c>
      <c r="C54" s="96" t="s">
        <v>212</v>
      </c>
      <c r="D54" s="183" t="s">
        <v>212</v>
      </c>
      <c r="E54" s="184"/>
      <c r="F54" s="184"/>
      <c r="G54" s="185"/>
      <c r="H54" s="107"/>
      <c r="I54" s="103" t="s">
        <v>21</v>
      </c>
      <c r="J54" s="103" t="s">
        <v>21</v>
      </c>
    </row>
    <row r="55" spans="2:10" ht="15.75" customHeight="1">
      <c r="B55" s="96" t="s">
        <v>213</v>
      </c>
      <c r="C55" s="106" t="s">
        <v>214</v>
      </c>
      <c r="D55" s="177" t="s">
        <v>214</v>
      </c>
      <c r="E55" s="178"/>
      <c r="F55" s="178"/>
      <c r="G55" s="179"/>
      <c r="H55" s="107"/>
      <c r="I55" s="98">
        <f>SUM(I53,I54)</f>
        <v>4411.140000000014</v>
      </c>
      <c r="J55" s="98">
        <f>SUM(J53,J54)</f>
        <v>7077.739999999874</v>
      </c>
    </row>
    <row r="56" spans="2:10" ht="15.75" customHeight="1">
      <c r="B56" s="104" t="s">
        <v>17</v>
      </c>
      <c r="C56" s="100" t="s">
        <v>215</v>
      </c>
      <c r="D56" s="168" t="s">
        <v>215</v>
      </c>
      <c r="E56" s="169"/>
      <c r="F56" s="169"/>
      <c r="G56" s="170"/>
      <c r="H56" s="108"/>
      <c r="I56" s="102"/>
      <c r="J56" s="102"/>
    </row>
    <row r="57" spans="2:10" ht="15.75" customHeight="1">
      <c r="B57" s="104" t="s">
        <v>30</v>
      </c>
      <c r="C57" s="100" t="s">
        <v>216</v>
      </c>
      <c r="D57" s="168" t="s">
        <v>216</v>
      </c>
      <c r="E57" s="169"/>
      <c r="F57" s="169"/>
      <c r="G57" s="170"/>
      <c r="H57" s="108"/>
      <c r="I57" s="102"/>
      <c r="J57" s="102"/>
    </row>
    <row r="58" spans="2:5" ht="12.75">
      <c r="B58" s="109"/>
      <c r="C58" s="109"/>
      <c r="D58" s="109"/>
      <c r="E58" s="109"/>
    </row>
    <row r="59" spans="2:10" ht="15.75" customHeight="1">
      <c r="B59" s="171" t="s">
        <v>261</v>
      </c>
      <c r="C59" s="171"/>
      <c r="D59" s="171"/>
      <c r="E59" s="171"/>
      <c r="F59" s="171"/>
      <c r="G59" s="171"/>
      <c r="H59" s="110"/>
      <c r="I59" s="172" t="s">
        <v>136</v>
      </c>
      <c r="J59" s="172"/>
    </row>
    <row r="60" spans="2:10" s="92" customFormat="1" ht="18.75" customHeight="1">
      <c r="B60" s="166" t="s">
        <v>217</v>
      </c>
      <c r="C60" s="166"/>
      <c r="D60" s="166"/>
      <c r="E60" s="166"/>
      <c r="F60" s="166"/>
      <c r="G60" s="166"/>
      <c r="H60" s="111" t="s">
        <v>133</v>
      </c>
      <c r="I60" s="167" t="s">
        <v>134</v>
      </c>
      <c r="J60" s="167"/>
    </row>
    <row r="61" spans="2:10" s="92" customFormat="1" ht="10.5" customHeight="1">
      <c r="B61" s="112"/>
      <c r="C61" s="112"/>
      <c r="D61" s="112"/>
      <c r="E61" s="112"/>
      <c r="F61" s="112"/>
      <c r="G61" s="112"/>
      <c r="H61" s="112"/>
      <c r="I61" s="113"/>
      <c r="J61" s="113"/>
    </row>
    <row r="62" spans="2:10" s="92" customFormat="1" ht="15" customHeight="1">
      <c r="B62" s="173" t="s">
        <v>278</v>
      </c>
      <c r="C62" s="173"/>
      <c r="D62" s="173"/>
      <c r="E62" s="173"/>
      <c r="F62" s="173"/>
      <c r="G62" s="173"/>
      <c r="H62" s="114"/>
      <c r="I62" s="172" t="s">
        <v>276</v>
      </c>
      <c r="J62" s="172"/>
    </row>
    <row r="63" spans="2:10" s="92" customFormat="1" ht="12" customHeight="1">
      <c r="B63" s="166" t="s">
        <v>218</v>
      </c>
      <c r="C63" s="166"/>
      <c r="D63" s="166"/>
      <c r="E63" s="166"/>
      <c r="F63" s="166"/>
      <c r="G63" s="166"/>
      <c r="H63" s="111" t="s">
        <v>219</v>
      </c>
      <c r="I63" s="167" t="s">
        <v>134</v>
      </c>
      <c r="J63" s="167"/>
    </row>
  </sheetData>
  <sheetProtection/>
  <mergeCells count="62"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6:J16"/>
    <mergeCell ref="B17:J17"/>
    <mergeCell ref="B18:J18"/>
    <mergeCell ref="B19:C19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3:G63"/>
    <mergeCell ref="I63:J63"/>
    <mergeCell ref="D57:G57"/>
    <mergeCell ref="B59:G59"/>
    <mergeCell ref="I59:J59"/>
    <mergeCell ref="B60:G60"/>
    <mergeCell ref="I60:J60"/>
    <mergeCell ref="B62:G62"/>
    <mergeCell ref="I62:J62"/>
  </mergeCells>
  <printOptions/>
  <pageMargins left="0.7086614173228347" right="0.7086614173228347" top="0" bottom="0" header="0" footer="0"/>
  <pageSetup fitToHeight="1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B1" sqref="B1:N31"/>
    </sheetView>
  </sheetViews>
  <sheetFormatPr defaultColWidth="9.140625" defaultRowHeight="12.75"/>
  <cols>
    <col min="1" max="1" width="9.140625" style="89" customWidth="1"/>
    <col min="2" max="2" width="6.00390625" style="115" customWidth="1"/>
    <col min="3" max="3" width="32.8515625" style="89" customWidth="1"/>
    <col min="4" max="11" width="15.7109375" style="89" customWidth="1"/>
    <col min="12" max="12" width="13.140625" style="89" customWidth="1"/>
    <col min="13" max="14" width="15.7109375" style="89" customWidth="1"/>
    <col min="15" max="15" width="20.28125" style="89" customWidth="1"/>
    <col min="16" max="16384" width="9.140625" style="89" customWidth="1"/>
  </cols>
  <sheetData>
    <row r="1" ht="15" customHeight="1">
      <c r="J1" s="89" t="s">
        <v>220</v>
      </c>
    </row>
    <row r="2" ht="15" customHeight="1">
      <c r="J2" s="89" t="s">
        <v>221</v>
      </c>
    </row>
    <row r="3" ht="15" customHeight="1"/>
    <row r="4" spans="2:14" ht="15" customHeight="1">
      <c r="B4" s="212" t="s">
        <v>222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4" ht="14.25" customHeight="1">
      <c r="B5" s="212" t="s">
        <v>223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2:14" ht="14.25" customHeight="1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2:14" ht="14.25" customHeight="1">
      <c r="B7" s="212" t="s">
        <v>3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ht="15" customHeight="1"/>
    <row r="9" spans="2:14" ht="15" customHeight="1">
      <c r="B9" s="212" t="s">
        <v>224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</row>
    <row r="10" spans="2:14" ht="15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2:14" ht="15" customHeight="1">
      <c r="B11" s="213">
        <v>45107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</row>
    <row r="12" ht="5.25" customHeight="1"/>
    <row r="13" spans="2:14" ht="15" customHeight="1">
      <c r="B13" s="205" t="s">
        <v>10</v>
      </c>
      <c r="C13" s="205" t="s">
        <v>225</v>
      </c>
      <c r="D13" s="205" t="s">
        <v>226</v>
      </c>
      <c r="E13" s="207" t="s">
        <v>227</v>
      </c>
      <c r="F13" s="208"/>
      <c r="G13" s="208"/>
      <c r="H13" s="208"/>
      <c r="I13" s="208"/>
      <c r="J13" s="208"/>
      <c r="K13" s="208"/>
      <c r="L13" s="208"/>
      <c r="M13" s="209"/>
      <c r="N13" s="205" t="s">
        <v>228</v>
      </c>
    </row>
    <row r="14" spans="2:14" ht="123" customHeight="1">
      <c r="B14" s="206"/>
      <c r="C14" s="206"/>
      <c r="D14" s="206"/>
      <c r="E14" s="118" t="s">
        <v>229</v>
      </c>
      <c r="F14" s="118" t="s">
        <v>230</v>
      </c>
      <c r="G14" s="118" t="s">
        <v>231</v>
      </c>
      <c r="H14" s="118" t="s">
        <v>232</v>
      </c>
      <c r="I14" s="118" t="s">
        <v>233</v>
      </c>
      <c r="J14" s="119" t="s">
        <v>234</v>
      </c>
      <c r="K14" s="118" t="s">
        <v>235</v>
      </c>
      <c r="L14" s="118" t="s">
        <v>236</v>
      </c>
      <c r="M14" s="117" t="s">
        <v>237</v>
      </c>
      <c r="N14" s="206"/>
    </row>
    <row r="15" spans="2:14" ht="15" customHeight="1">
      <c r="B15" s="120">
        <v>1</v>
      </c>
      <c r="C15" s="120">
        <v>2</v>
      </c>
      <c r="D15" s="120">
        <v>3</v>
      </c>
      <c r="E15" s="120">
        <v>4</v>
      </c>
      <c r="F15" s="120">
        <v>5</v>
      </c>
      <c r="G15" s="120">
        <v>6</v>
      </c>
      <c r="H15" s="120">
        <v>7</v>
      </c>
      <c r="I15" s="120">
        <v>8</v>
      </c>
      <c r="J15" s="120">
        <v>9</v>
      </c>
      <c r="K15" s="120">
        <v>10</v>
      </c>
      <c r="L15" s="121" t="s">
        <v>238</v>
      </c>
      <c r="M15" s="120">
        <v>12</v>
      </c>
      <c r="N15" s="120">
        <v>13</v>
      </c>
    </row>
    <row r="16" spans="2:15" ht="71.25" customHeight="1">
      <c r="B16" s="122" t="s">
        <v>239</v>
      </c>
      <c r="C16" s="123" t="s">
        <v>240</v>
      </c>
      <c r="D16" s="124">
        <f aca="true" t="shared" si="0" ref="D16:M16">SUM(D17:D18)</f>
        <v>15695.99</v>
      </c>
      <c r="E16" s="124">
        <f t="shared" si="0"/>
        <v>440956.79</v>
      </c>
      <c r="F16" s="124">
        <f t="shared" si="0"/>
        <v>0</v>
      </c>
      <c r="G16" s="124">
        <f t="shared" si="0"/>
        <v>0</v>
      </c>
      <c r="H16" s="124">
        <f t="shared" si="0"/>
        <v>-24.64</v>
      </c>
      <c r="I16" s="124">
        <f t="shared" si="0"/>
        <v>0</v>
      </c>
      <c r="J16" s="124">
        <f t="shared" si="0"/>
        <v>-439057.53</v>
      </c>
      <c r="K16" s="124">
        <f t="shared" si="0"/>
        <v>0</v>
      </c>
      <c r="L16" s="124">
        <f t="shared" si="0"/>
        <v>0</v>
      </c>
      <c r="M16" s="124">
        <f t="shared" si="0"/>
        <v>0</v>
      </c>
      <c r="N16" s="124">
        <f aca="true" t="shared" si="1" ref="N16:N28">SUM(D16:M16)</f>
        <v>17570.609999999928</v>
      </c>
      <c r="O16" s="125"/>
    </row>
    <row r="17" spans="2:15" ht="15" customHeight="1">
      <c r="B17" s="126" t="s">
        <v>241</v>
      </c>
      <c r="C17" s="127" t="s">
        <v>242</v>
      </c>
      <c r="D17" s="128">
        <v>15272.59</v>
      </c>
      <c r="E17" s="128">
        <v>0</v>
      </c>
      <c r="F17" s="128">
        <v>12182.61</v>
      </c>
      <c r="G17" s="128" t="s">
        <v>21</v>
      </c>
      <c r="H17" s="128" t="s">
        <v>21</v>
      </c>
      <c r="I17" s="128" t="s">
        <v>21</v>
      </c>
      <c r="J17" s="128">
        <v>-11679.13</v>
      </c>
      <c r="K17" s="128" t="s">
        <v>21</v>
      </c>
      <c r="L17" s="128" t="s">
        <v>21</v>
      </c>
      <c r="M17" s="128">
        <v>0</v>
      </c>
      <c r="N17" s="128">
        <f t="shared" si="1"/>
        <v>15776.070000000002</v>
      </c>
      <c r="O17" s="129"/>
    </row>
    <row r="18" spans="2:15" ht="15" customHeight="1">
      <c r="B18" s="126" t="s">
        <v>243</v>
      </c>
      <c r="C18" s="127" t="s">
        <v>244</v>
      </c>
      <c r="D18" s="128">
        <v>423.4</v>
      </c>
      <c r="E18" s="128">
        <v>440956.79</v>
      </c>
      <c r="F18" s="128">
        <v>-12182.61</v>
      </c>
      <c r="G18" s="128" t="s">
        <v>21</v>
      </c>
      <c r="H18" s="128">
        <v>-24.64</v>
      </c>
      <c r="I18" s="128" t="s">
        <v>21</v>
      </c>
      <c r="J18" s="128">
        <v>-427378.4</v>
      </c>
      <c r="K18" s="128" t="s">
        <v>21</v>
      </c>
      <c r="L18" s="128" t="s">
        <v>21</v>
      </c>
      <c r="M18" s="128">
        <v>0</v>
      </c>
      <c r="N18" s="128">
        <f t="shared" si="1"/>
        <v>1794.539999999979</v>
      </c>
      <c r="O18" s="125"/>
    </row>
    <row r="19" spans="2:15" ht="74.25" customHeight="1">
      <c r="B19" s="122" t="s">
        <v>245</v>
      </c>
      <c r="C19" s="123" t="s">
        <v>246</v>
      </c>
      <c r="D19" s="124">
        <f aca="true" t="shared" si="2" ref="D19:M19">SUM(D20:D21)</f>
        <v>30502.6</v>
      </c>
      <c r="E19" s="124">
        <f t="shared" si="2"/>
        <v>238630.65000000002</v>
      </c>
      <c r="F19" s="124">
        <f t="shared" si="2"/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-231999.22999999998</v>
      </c>
      <c r="K19" s="124">
        <f t="shared" si="2"/>
        <v>0</v>
      </c>
      <c r="L19" s="124">
        <f t="shared" si="2"/>
        <v>0</v>
      </c>
      <c r="M19" s="124">
        <f t="shared" si="2"/>
        <v>0</v>
      </c>
      <c r="N19" s="124">
        <f t="shared" si="1"/>
        <v>37134.02000000002</v>
      </c>
      <c r="O19" s="125"/>
    </row>
    <row r="20" spans="2:15" ht="15" customHeight="1">
      <c r="B20" s="126" t="s">
        <v>247</v>
      </c>
      <c r="C20" s="127" t="s">
        <v>242</v>
      </c>
      <c r="D20" s="128">
        <v>30502.6</v>
      </c>
      <c r="E20" s="128">
        <v>22024.42</v>
      </c>
      <c r="F20" s="128">
        <v>2539.9</v>
      </c>
      <c r="G20" s="128" t="s">
        <v>21</v>
      </c>
      <c r="H20" s="128" t="s">
        <v>21</v>
      </c>
      <c r="I20" s="128" t="s">
        <v>21</v>
      </c>
      <c r="J20" s="128">
        <v>-17932.9</v>
      </c>
      <c r="K20" s="128" t="s">
        <v>21</v>
      </c>
      <c r="L20" s="128" t="s">
        <v>21</v>
      </c>
      <c r="M20" s="128">
        <v>0</v>
      </c>
      <c r="N20" s="128">
        <f t="shared" si="1"/>
        <v>37134.02</v>
      </c>
      <c r="O20" s="125"/>
    </row>
    <row r="21" spans="2:15" ht="15" customHeight="1">
      <c r="B21" s="126" t="s">
        <v>248</v>
      </c>
      <c r="C21" s="127" t="s">
        <v>244</v>
      </c>
      <c r="D21" s="128">
        <v>0</v>
      </c>
      <c r="E21" s="128">
        <v>216606.23</v>
      </c>
      <c r="F21" s="128">
        <v>-2539.9</v>
      </c>
      <c r="G21" s="128" t="s">
        <v>21</v>
      </c>
      <c r="H21" s="128" t="s">
        <v>21</v>
      </c>
      <c r="I21" s="128" t="s">
        <v>21</v>
      </c>
      <c r="J21" s="128">
        <v>-214066.33</v>
      </c>
      <c r="K21" s="128" t="s">
        <v>21</v>
      </c>
      <c r="L21" s="128" t="s">
        <v>21</v>
      </c>
      <c r="M21" s="128">
        <v>0</v>
      </c>
      <c r="N21" s="128">
        <f t="shared" si="1"/>
        <v>2.9103830456733704E-11</v>
      </c>
      <c r="O21" s="125"/>
    </row>
    <row r="22" spans="2:15" ht="114.75" customHeight="1">
      <c r="B22" s="122" t="s">
        <v>249</v>
      </c>
      <c r="C22" s="123" t="s">
        <v>250</v>
      </c>
      <c r="D22" s="124">
        <f aca="true" t="shared" si="3" ref="D22:M22">SUM(D23:D24)</f>
        <v>97993.99</v>
      </c>
      <c r="E22" s="124">
        <f t="shared" si="3"/>
        <v>32919.67</v>
      </c>
      <c r="F22" s="124">
        <f t="shared" si="3"/>
        <v>0</v>
      </c>
      <c r="G22" s="124">
        <f t="shared" si="3"/>
        <v>0</v>
      </c>
      <c r="H22" s="124">
        <f t="shared" si="3"/>
        <v>-139.63</v>
      </c>
      <c r="I22" s="124">
        <f t="shared" si="3"/>
        <v>0</v>
      </c>
      <c r="J22" s="124">
        <f t="shared" si="3"/>
        <v>-24240.379999999997</v>
      </c>
      <c r="K22" s="124">
        <f t="shared" si="3"/>
        <v>0</v>
      </c>
      <c r="L22" s="124">
        <f t="shared" si="3"/>
        <v>0</v>
      </c>
      <c r="M22" s="124">
        <f t="shared" si="3"/>
        <v>0</v>
      </c>
      <c r="N22" s="124">
        <f t="shared" si="1"/>
        <v>106533.65</v>
      </c>
      <c r="O22" s="125"/>
    </row>
    <row r="23" spans="2:15" ht="15" customHeight="1">
      <c r="B23" s="126" t="s">
        <v>251</v>
      </c>
      <c r="C23" s="127" t="s">
        <v>242</v>
      </c>
      <c r="D23" s="128">
        <v>94425.05</v>
      </c>
      <c r="E23" s="128">
        <v>0</v>
      </c>
      <c r="F23" s="128">
        <v>8896.07</v>
      </c>
      <c r="G23" s="128" t="s">
        <v>21</v>
      </c>
      <c r="H23" s="128" t="s">
        <v>21</v>
      </c>
      <c r="I23" s="128" t="s">
        <v>21</v>
      </c>
      <c r="J23" s="128">
        <f>-7242.61-396.51</f>
        <v>-7639.12</v>
      </c>
      <c r="K23" s="128" t="s">
        <v>21</v>
      </c>
      <c r="L23" s="128" t="s">
        <v>21</v>
      </c>
      <c r="M23" s="128" t="s">
        <v>21</v>
      </c>
      <c r="N23" s="128">
        <f t="shared" si="1"/>
        <v>95682</v>
      </c>
      <c r="O23" s="125"/>
    </row>
    <row r="24" spans="2:15" ht="15" customHeight="1">
      <c r="B24" s="126" t="s">
        <v>252</v>
      </c>
      <c r="C24" s="127" t="s">
        <v>244</v>
      </c>
      <c r="D24" s="128">
        <v>3568.94</v>
      </c>
      <c r="E24" s="128">
        <v>32919.67</v>
      </c>
      <c r="F24" s="128">
        <v>-8896.07</v>
      </c>
      <c r="G24" s="128" t="s">
        <v>21</v>
      </c>
      <c r="H24" s="128">
        <v>-139.63</v>
      </c>
      <c r="I24" s="128" t="s">
        <v>21</v>
      </c>
      <c r="J24" s="128">
        <v>-16601.26</v>
      </c>
      <c r="K24" s="128" t="s">
        <v>21</v>
      </c>
      <c r="L24" s="128" t="s">
        <v>21</v>
      </c>
      <c r="M24" s="128">
        <v>0</v>
      </c>
      <c r="N24" s="128">
        <f t="shared" si="1"/>
        <v>10851.650000000001</v>
      </c>
      <c r="O24" s="125"/>
    </row>
    <row r="25" spans="2:15" ht="27.75" customHeight="1">
      <c r="B25" s="122" t="s">
        <v>253</v>
      </c>
      <c r="C25" s="123" t="s">
        <v>254</v>
      </c>
      <c r="D25" s="124">
        <f aca="true" t="shared" si="4" ref="D25:M25">SUM(D26:D27)</f>
        <v>1.85</v>
      </c>
      <c r="E25" s="124">
        <f t="shared" si="4"/>
        <v>12687.1</v>
      </c>
      <c r="F25" s="124">
        <f t="shared" si="4"/>
        <v>0</v>
      </c>
      <c r="G25" s="124">
        <f t="shared" si="4"/>
        <v>0</v>
      </c>
      <c r="H25" s="124">
        <f t="shared" si="4"/>
        <v>0</v>
      </c>
      <c r="I25" s="124">
        <f t="shared" si="4"/>
        <v>0</v>
      </c>
      <c r="J25" s="124">
        <f t="shared" si="4"/>
        <v>-8837.06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1"/>
        <v>3851.8900000000012</v>
      </c>
      <c r="O25" s="125"/>
    </row>
    <row r="26" spans="2:15" ht="15" customHeight="1">
      <c r="B26" s="126" t="s">
        <v>255</v>
      </c>
      <c r="C26" s="127" t="s">
        <v>242</v>
      </c>
      <c r="D26" s="128">
        <v>1.85</v>
      </c>
      <c r="E26" s="128" t="s">
        <v>21</v>
      </c>
      <c r="F26" s="128" t="s">
        <v>21</v>
      </c>
      <c r="G26" s="128" t="s">
        <v>21</v>
      </c>
      <c r="H26" s="128" t="s">
        <v>21</v>
      </c>
      <c r="I26" s="128" t="s">
        <v>21</v>
      </c>
      <c r="J26" s="128">
        <v>-1.85</v>
      </c>
      <c r="K26" s="128" t="s">
        <v>21</v>
      </c>
      <c r="L26" s="128" t="s">
        <v>21</v>
      </c>
      <c r="M26" s="128" t="s">
        <v>21</v>
      </c>
      <c r="N26" s="128">
        <f t="shared" si="1"/>
        <v>0</v>
      </c>
      <c r="O26" s="125"/>
    </row>
    <row r="27" spans="2:15" ht="15" customHeight="1">
      <c r="B27" s="126" t="s">
        <v>256</v>
      </c>
      <c r="C27" s="127" t="s">
        <v>244</v>
      </c>
      <c r="D27" s="128">
        <v>0</v>
      </c>
      <c r="E27" s="128">
        <v>12687.1</v>
      </c>
      <c r="F27" s="128" t="s">
        <v>21</v>
      </c>
      <c r="G27" s="128" t="s">
        <v>21</v>
      </c>
      <c r="H27" s="128" t="s">
        <v>21</v>
      </c>
      <c r="I27" s="128" t="s">
        <v>21</v>
      </c>
      <c r="J27" s="128">
        <v>-8835.21</v>
      </c>
      <c r="K27" s="128" t="s">
        <v>21</v>
      </c>
      <c r="L27" s="128" t="s">
        <v>21</v>
      </c>
      <c r="M27" s="128">
        <v>0</v>
      </c>
      <c r="N27" s="128">
        <f t="shared" si="1"/>
        <v>3851.8900000000012</v>
      </c>
      <c r="O27" s="125"/>
    </row>
    <row r="28" spans="2:15" ht="28.5" customHeight="1">
      <c r="B28" s="122" t="s">
        <v>257</v>
      </c>
      <c r="C28" s="123" t="s">
        <v>258</v>
      </c>
      <c r="D28" s="124">
        <f aca="true" t="shared" si="5" ref="D28:M28">SUM(D16,D19,D22,D25)</f>
        <v>144194.43000000002</v>
      </c>
      <c r="E28" s="124">
        <f t="shared" si="5"/>
        <v>725194.21</v>
      </c>
      <c r="F28" s="124">
        <f t="shared" si="5"/>
        <v>0</v>
      </c>
      <c r="G28" s="124">
        <f t="shared" si="5"/>
        <v>0</v>
      </c>
      <c r="H28" s="124">
        <f t="shared" si="5"/>
        <v>-164.26999999999998</v>
      </c>
      <c r="I28" s="124">
        <f t="shared" si="5"/>
        <v>0</v>
      </c>
      <c r="J28" s="124">
        <f t="shared" si="5"/>
        <v>-704134.2000000001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1"/>
        <v>165090.16999999993</v>
      </c>
      <c r="O28" s="125"/>
    </row>
    <row r="29" spans="2:14" ht="15" customHeight="1">
      <c r="B29" s="210" t="s">
        <v>259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</row>
    <row r="30" spans="1:14" ht="15" customHeight="1">
      <c r="A30" s="13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</row>
    <row r="31" spans="1:14" ht="15" customHeight="1">
      <c r="A31" s="130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</row>
    <row r="32" s="6" customFormat="1" ht="12.75" customHeight="1">
      <c r="A32" s="130"/>
    </row>
  </sheetData>
  <sheetProtection/>
  <mergeCells count="11">
    <mergeCell ref="B4:N4"/>
    <mergeCell ref="B5:N5"/>
    <mergeCell ref="B9:N9"/>
    <mergeCell ref="B13:B14"/>
    <mergeCell ref="C13:C14"/>
    <mergeCell ref="D13:D14"/>
    <mergeCell ref="E13:M13"/>
    <mergeCell ref="N13:N14"/>
    <mergeCell ref="B29:N31"/>
    <mergeCell ref="B7:N7"/>
    <mergeCell ref="B11:N11"/>
  </mergeCells>
  <printOptions/>
  <pageMargins left="0.7086614173228347" right="0.7086614173228347" top="0.15748031496062992" bottom="0.15748031496062992" header="0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Danutė Levanauskaitė</cp:lastModifiedBy>
  <cp:lastPrinted>2023-07-28T12:53:47Z</cp:lastPrinted>
  <dcterms:created xsi:type="dcterms:W3CDTF">2009-07-20T14:30:53Z</dcterms:created>
  <dcterms:modified xsi:type="dcterms:W3CDTF">2023-07-28T12:54:10Z</dcterms:modified>
  <cp:category/>
  <cp:version/>
  <cp:contentType/>
  <cp:contentStatus/>
</cp:coreProperties>
</file>